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knin-my.sharepoint.com/personal/lucie_blahova_mestonovyknin_cz/Documents/Dokumenty/ROZPOČET/2024/"/>
    </mc:Choice>
  </mc:AlternateContent>
  <xr:revisionPtr revIDLastSave="152" documentId="14_{9CFA388B-A796-4062-8350-931D134739EA}" xr6:coauthVersionLast="47" xr6:coauthVersionMax="47" xr10:uidLastSave="{78CF1F07-7C93-4FA7-B076-7A4035CF5EE5}"/>
  <bookViews>
    <workbookView xWindow="-108" yWindow="-108" windowWidth="30936" windowHeight="16776" xr2:uid="{00000000-000D-0000-FFFF-FFFF00000000}"/>
  </bookViews>
  <sheets>
    <sheet name="PŘÍJMY 2024" sheetId="6" r:id="rId1"/>
    <sheet name="VÝDAJE 2024" sheetId="7" r:id="rId2"/>
    <sheet name="SUMÁŘ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2" i="7" l="1"/>
  <c r="C40" i="8"/>
  <c r="C39" i="8"/>
  <c r="C38" i="8"/>
  <c r="C33" i="8"/>
  <c r="C17" i="8"/>
  <c r="C10" i="8"/>
  <c r="C9" i="8"/>
  <c r="C8" i="8"/>
  <c r="C7" i="8"/>
  <c r="E37" i="7"/>
  <c r="D22" i="6"/>
  <c r="D52" i="6" s="1"/>
  <c r="D69" i="7"/>
  <c r="C24" i="8" s="1"/>
  <c r="D135" i="7"/>
  <c r="C34" i="8" s="1"/>
  <c r="D220" i="7"/>
  <c r="D214" i="7"/>
  <c r="C43" i="8" s="1"/>
  <c r="D175" i="7"/>
  <c r="C42" i="8" s="1"/>
  <c r="D170" i="7"/>
  <c r="C41" i="8" s="1"/>
  <c r="D150" i="7"/>
  <c r="C37" i="8" s="1"/>
  <c r="D147" i="7"/>
  <c r="C36" i="8" s="1"/>
  <c r="D140" i="7"/>
  <c r="C35" i="8" s="1"/>
  <c r="D121" i="7"/>
  <c r="C32" i="8" s="1"/>
  <c r="D115" i="7"/>
  <c r="C31" i="8" s="1"/>
  <c r="D108" i="7"/>
  <c r="C30" i="8" s="1"/>
  <c r="D100" i="7"/>
  <c r="C29" i="8" s="1"/>
  <c r="D90" i="7"/>
  <c r="C28" i="8" s="1"/>
  <c r="D82" i="7"/>
  <c r="C27" i="8" s="1"/>
  <c r="D79" i="7"/>
  <c r="C26" i="8" s="1"/>
  <c r="D74" i="7"/>
  <c r="C25" i="8" s="1"/>
  <c r="D66" i="7"/>
  <c r="C23" i="8" s="1"/>
  <c r="D57" i="7"/>
  <c r="C22" i="8" s="1"/>
  <c r="D42" i="7"/>
  <c r="C21" i="8" s="1"/>
  <c r="D35" i="7"/>
  <c r="C20" i="8" s="1"/>
  <c r="D24" i="7"/>
  <c r="C19" i="8" s="1"/>
  <c r="D15" i="7"/>
  <c r="C18" i="8" s="1"/>
  <c r="D12" i="7"/>
  <c r="D4" i="7"/>
  <c r="C16" i="8" s="1"/>
  <c r="F50" i="6"/>
  <c r="D50" i="6"/>
  <c r="F40" i="6"/>
  <c r="D40" i="6"/>
  <c r="F29" i="6"/>
  <c r="D29" i="6"/>
  <c r="F24" i="6"/>
  <c r="D24" i="6"/>
  <c r="F22" i="6"/>
  <c r="F52" i="6" s="1"/>
  <c r="C6" i="8" l="1"/>
  <c r="C44" i="8"/>
  <c r="C11" i="8"/>
  <c r="C45" i="8" s="1"/>
  <c r="D222" i="7"/>
  <c r="C46" i="8" l="1"/>
  <c r="C47" i="8"/>
  <c r="C50" i="8" s="1"/>
</calcChain>
</file>

<file path=xl/sharedStrings.xml><?xml version="1.0" encoding="utf-8"?>
<sst xmlns="http://schemas.openxmlformats.org/spreadsheetml/2006/main" count="375" uniqueCount="268">
  <si>
    <t>Silnice</t>
  </si>
  <si>
    <t>Pitná voda</t>
  </si>
  <si>
    <t>Činnosti knihovnické</t>
  </si>
  <si>
    <t>Činnosti muzeí a galerií</t>
  </si>
  <si>
    <t>Ostatní záležitosti sdělovacích prostředků</t>
  </si>
  <si>
    <t>Nebytové hospodářství</t>
  </si>
  <si>
    <t>Pohřebnictví</t>
  </si>
  <si>
    <t>Sběr a svoz komunálních odpadů</t>
  </si>
  <si>
    <t>Požární ochrana - dobrovolná část</t>
  </si>
  <si>
    <t>Činnost místní správy</t>
  </si>
  <si>
    <t>Příjmy celkem</t>
  </si>
  <si>
    <t>Základní školy</t>
  </si>
  <si>
    <t>Zachování a obnova kulturních památek</t>
  </si>
  <si>
    <t>Ostatní sportovní činnost</t>
  </si>
  <si>
    <t>Využití volného času dětí a mládeže</t>
  </si>
  <si>
    <t>Veřejné osvětlení</t>
  </si>
  <si>
    <t>Územní plánování</t>
  </si>
  <si>
    <t>Zastupitelstva obcí</t>
  </si>
  <si>
    <t>Výdaje celkem</t>
  </si>
  <si>
    <t>paragraf</t>
  </si>
  <si>
    <t>položka</t>
  </si>
  <si>
    <t>uprav</t>
  </si>
  <si>
    <t>text</t>
  </si>
  <si>
    <t>částka</t>
  </si>
  <si>
    <t>daň z př. f.o. ze záv. č</t>
  </si>
  <si>
    <t>daň z př. f.o. ze sam. Č.</t>
  </si>
  <si>
    <t>Daň z př.f.o. z kapit.</t>
  </si>
  <si>
    <t>daň z př. práv. osob</t>
  </si>
  <si>
    <t>daň z přidané hodnoty</t>
  </si>
  <si>
    <t>TKO</t>
  </si>
  <si>
    <t>poplatky svoz TKO</t>
  </si>
  <si>
    <t>poplatek ze psů</t>
  </si>
  <si>
    <t>popl. za už. veř. prostr</t>
  </si>
  <si>
    <t>popl.ze vstupného</t>
  </si>
  <si>
    <t>správní poplatky</t>
  </si>
  <si>
    <t>daň z technických her</t>
  </si>
  <si>
    <t>daň z nemovitosti</t>
  </si>
  <si>
    <t>neinvestiční dotace ze SR</t>
  </si>
  <si>
    <t>dotace Stč. Kraj - správa-provoz</t>
  </si>
  <si>
    <t>ostatní neinv. přij. Dotace</t>
  </si>
  <si>
    <t>Neinvestiční dotace - od obcí</t>
  </si>
  <si>
    <t>Neinvestiční dotace - ostat.</t>
  </si>
  <si>
    <t>Investiční dotace ze SR</t>
  </si>
  <si>
    <t>tř. 0 celkem</t>
  </si>
  <si>
    <t>příjmy z prodeje dřeva</t>
  </si>
  <si>
    <t>prodej dřeva</t>
  </si>
  <si>
    <t>tř. 1 celkem</t>
  </si>
  <si>
    <t>nekapitálové příspěvky -přeplatky</t>
  </si>
  <si>
    <t>příjmy z poskytování služeb voda</t>
  </si>
  <si>
    <t>příjmy z poskytování služeb ČOV</t>
  </si>
  <si>
    <t>přijaté příspěvky</t>
  </si>
  <si>
    <t>tř. 2 celkem</t>
  </si>
  <si>
    <t>příjmy z posk. sl. - knihovny</t>
  </si>
  <si>
    <t>vstupné</t>
  </si>
  <si>
    <t>příjmy z posl. sl. - muzea a gal.</t>
  </si>
  <si>
    <t>ostat. zál sdělovacích - zpravodaj</t>
  </si>
  <si>
    <t>inzerce v NK zpravodaji</t>
  </si>
  <si>
    <t>Využití volného času dětí</t>
  </si>
  <si>
    <t>příjmy z posk. sl. - byt. hosp.</t>
  </si>
  <si>
    <t>služby - byty</t>
  </si>
  <si>
    <t>příjmy z pronájmu - byt. hosp.</t>
  </si>
  <si>
    <t>nájemné - byty</t>
  </si>
  <si>
    <t>příjmy z posk. sl. - nebyt.</t>
  </si>
  <si>
    <t>služby - nebytové prostory</t>
  </si>
  <si>
    <t xml:space="preserve">příjmy z pronájmu - nebyt. </t>
  </si>
  <si>
    <t>nájemné nebytové prostory</t>
  </si>
  <si>
    <t>příjmy z pronájmu - pohřeb.</t>
  </si>
  <si>
    <t>pronájem - hrobová místa</t>
  </si>
  <si>
    <t>příjmy z posk. sl. - TKO</t>
  </si>
  <si>
    <t>tř. 3 celkem</t>
  </si>
  <si>
    <t>příjmy z poskytování služeb</t>
  </si>
  <si>
    <t>příjmy s poskytování služeb</t>
  </si>
  <si>
    <t>příjmy z prodeje</t>
  </si>
  <si>
    <t>příjmy z vlastní činnosti jinde</t>
  </si>
  <si>
    <t xml:space="preserve">Ekokom - zpětný odběr </t>
  </si>
  <si>
    <t>příjmy z pronájmu pozemků</t>
  </si>
  <si>
    <t>příjmy z prodeje pozemků</t>
  </si>
  <si>
    <t>příjmy z prodeje nemovit.</t>
  </si>
  <si>
    <t>příjmy z úroků</t>
  </si>
  <si>
    <t>ostatní nedaňové příjmy</t>
  </si>
  <si>
    <t>tř. 6 celkem</t>
  </si>
  <si>
    <t>nákup služeb</t>
  </si>
  <si>
    <t>lesní hospodářství celkem</t>
  </si>
  <si>
    <t>drobný hmotný inv. a neinv.</t>
  </si>
  <si>
    <t xml:space="preserve"> </t>
  </si>
  <si>
    <t>nákup materiálu</t>
  </si>
  <si>
    <t>pohonné hmoty a maziva</t>
  </si>
  <si>
    <t>Kohout- kamenivo, stěrk, práce bagrem</t>
  </si>
  <si>
    <t>opravy a udržování</t>
  </si>
  <si>
    <t>budovy haly a stavby</t>
  </si>
  <si>
    <t>dopravní obslužnost</t>
  </si>
  <si>
    <t>příspěvek na dopravní oblužnost - 3 linky</t>
  </si>
  <si>
    <t>OOV</t>
  </si>
  <si>
    <t>elektrická energie</t>
  </si>
  <si>
    <t>pachtovné</t>
  </si>
  <si>
    <t>voda celkem</t>
  </si>
  <si>
    <t>dohody o provedení práce</t>
  </si>
  <si>
    <t>soc poj</t>
  </si>
  <si>
    <t>zdrav</t>
  </si>
  <si>
    <t>všeobecný materiál</t>
  </si>
  <si>
    <t>úroky vlastní</t>
  </si>
  <si>
    <t>opravy a udr.</t>
  </si>
  <si>
    <t>neplánované opravy, havárie</t>
  </si>
  <si>
    <t>odp vody celkem</t>
  </si>
  <si>
    <t>neinvestiční dotace obcím</t>
  </si>
  <si>
    <t>neinvestiční dotace</t>
  </si>
  <si>
    <t>neinvestiční příspěvky přísp. org.</t>
  </si>
  <si>
    <t>škola celkem</t>
  </si>
  <si>
    <t>platy zaměstnanců</t>
  </si>
  <si>
    <t>knihy, pomůcky, tisk</t>
  </si>
  <si>
    <t>drobný hmotný majetek</t>
  </si>
  <si>
    <t>vodné, stočné</t>
  </si>
  <si>
    <t>služby pošt</t>
  </si>
  <si>
    <t>služby telekomunikací</t>
  </si>
  <si>
    <t>nákup ostatních služeb</t>
  </si>
  <si>
    <t>programové vybavení</t>
  </si>
  <si>
    <t>knihovna celkem</t>
  </si>
  <si>
    <t>muzea a galerie celkem</t>
  </si>
  <si>
    <t>kulturní památky celkem</t>
  </si>
  <si>
    <t>služby zpracování dat</t>
  </si>
  <si>
    <t>zpracování zpravodaje</t>
  </si>
  <si>
    <t>ost zál sděl prostř celkem</t>
  </si>
  <si>
    <t>posk. neinv. přísp</t>
  </si>
  <si>
    <t>ostatní sportovní činnost</t>
  </si>
  <si>
    <t>opravy - hřiště</t>
  </si>
  <si>
    <t>neinvestiční dotace neziskovým</t>
  </si>
  <si>
    <t>děti a mládež celkem</t>
  </si>
  <si>
    <t>drobný hmotný dlouhodobý maj.</t>
  </si>
  <si>
    <t>teplo</t>
  </si>
  <si>
    <t>bytové hospodářství celkem</t>
  </si>
  <si>
    <t xml:space="preserve">elektrická energie </t>
  </si>
  <si>
    <t>nájemné</t>
  </si>
  <si>
    <t>nebytové hospodářství</t>
  </si>
  <si>
    <t>elektr. energie</t>
  </si>
  <si>
    <t>osvětlení celkem</t>
  </si>
  <si>
    <t>pohřebnictví celkem</t>
  </si>
  <si>
    <t>územní plánování</t>
  </si>
  <si>
    <t>mzdové náklady četa</t>
  </si>
  <si>
    <t>povinné pojištění soc.</t>
  </si>
  <si>
    <t>povinné pojištění zdrav.</t>
  </si>
  <si>
    <t>ochranné pomůcky</t>
  </si>
  <si>
    <t>drobný dlouhodobý majetek</t>
  </si>
  <si>
    <t>ostatní materiál</t>
  </si>
  <si>
    <t>služby peněžních ústavů</t>
  </si>
  <si>
    <t>technické služby města</t>
  </si>
  <si>
    <t>svoz TKO celkem</t>
  </si>
  <si>
    <t>materiál</t>
  </si>
  <si>
    <t>PHM</t>
  </si>
  <si>
    <t>stroje přístroje a zařízení</t>
  </si>
  <si>
    <t>veřejná zeleň celkem</t>
  </si>
  <si>
    <t>neinvestiční transfer</t>
  </si>
  <si>
    <t>finanční příspěvek MAS Brdy Vltava</t>
  </si>
  <si>
    <t>pečovatelská služba celkem</t>
  </si>
  <si>
    <t>rezerva na krizové řízení</t>
  </si>
  <si>
    <t>zákonná rezerva</t>
  </si>
  <si>
    <t>ostatní záležitosti ochrany fyz. osob</t>
  </si>
  <si>
    <t>ostatní platy</t>
  </si>
  <si>
    <t>refundace mzdy</t>
  </si>
  <si>
    <t>pořízení ochranných pomůcek dle rozpočtu JSDH</t>
  </si>
  <si>
    <t>prádlo, oděv, obuv</t>
  </si>
  <si>
    <t xml:space="preserve">pořízení drobného majetku dle rozpočtu JSDH </t>
  </si>
  <si>
    <t>pořízení materiálu dle rozpočtu JSDH</t>
  </si>
  <si>
    <t>pojištění vozidel</t>
  </si>
  <si>
    <t>hasiči celkem</t>
  </si>
  <si>
    <t>Odměny členů zastupitelstev</t>
  </si>
  <si>
    <t>povinné pojistné soc.zab</t>
  </si>
  <si>
    <t>povinné pojistné zdrav.</t>
  </si>
  <si>
    <t>zastupitelstvo celkem</t>
  </si>
  <si>
    <t>ostatní pov pojistné</t>
  </si>
  <si>
    <t>drobný majetek</t>
  </si>
  <si>
    <t>zboží za účelem dalšího prodeje</t>
  </si>
  <si>
    <t>poštovní služby</t>
  </si>
  <si>
    <t>služby elektronických komunikací</t>
  </si>
  <si>
    <t>peněžní služby</t>
  </si>
  <si>
    <t>pojištění 220tis - majetku,rizik poplatky banka</t>
  </si>
  <si>
    <t>nájemné-čisté</t>
  </si>
  <si>
    <t>pronájem kopírovacích strojů, pozemky</t>
  </si>
  <si>
    <t>konzultační a právnické sl</t>
  </si>
  <si>
    <t>školení</t>
  </si>
  <si>
    <t>služby IT</t>
  </si>
  <si>
    <t>geodetické zaměření, administrace dotací, ostatní služby mimo oprav</t>
  </si>
  <si>
    <t>cestovné</t>
  </si>
  <si>
    <t>pohoštění</t>
  </si>
  <si>
    <t>ostatní nákupy jinde nezařazené</t>
  </si>
  <si>
    <t>fin. příspěvek svaz měst a obcí</t>
  </si>
  <si>
    <t>věcné dary</t>
  </si>
  <si>
    <t>vítání apod</t>
  </si>
  <si>
    <t>neinvestiční transfer veřejný</t>
  </si>
  <si>
    <t>DSO Pokocábí, DSO Dobříšsko Novoknínsko</t>
  </si>
  <si>
    <t>kolky</t>
  </si>
  <si>
    <t>platba daní a poplatků</t>
  </si>
  <si>
    <t>odběr podzemní vody - správní poplatky</t>
  </si>
  <si>
    <t>platba daní a poplatků krajům…</t>
  </si>
  <si>
    <t>správní poplatky, daň  z příjmu - odhad</t>
  </si>
  <si>
    <t>sociální fond</t>
  </si>
  <si>
    <t>budovy, haly a stavby</t>
  </si>
  <si>
    <t>stroje, přístroje a zařízení</t>
  </si>
  <si>
    <t>výpočetní technika</t>
  </si>
  <si>
    <t>nákup pozemků</t>
  </si>
  <si>
    <t>splátka pozemku- letní kino</t>
  </si>
  <si>
    <t>obecní úřad celkem</t>
  </si>
  <si>
    <t>rezerva neinvestiční</t>
  </si>
  <si>
    <t>rezerva investiční</t>
  </si>
  <si>
    <t>rezerva celkem</t>
  </si>
  <si>
    <t>Splátka úvěru</t>
  </si>
  <si>
    <t>Financování</t>
  </si>
  <si>
    <t>Rozpočtové příjmy 2024</t>
  </si>
  <si>
    <t>Rozpočtové výdaje 2024</t>
  </si>
  <si>
    <t>oprava vodojem - havarijní stav, vrty</t>
  </si>
  <si>
    <t>neumístěné dítě - příspěvek</t>
  </si>
  <si>
    <t>oprava a údržba byty</t>
  </si>
  <si>
    <t>opravy a údržba</t>
  </si>
  <si>
    <t>kotelna</t>
  </si>
  <si>
    <t>projekty</t>
  </si>
  <si>
    <t>lze použít přebytek let minulých (zůstatek na BÚ k 31.12.2023 musí být vyšší než schodek)</t>
  </si>
  <si>
    <t xml:space="preserve">poplatky </t>
  </si>
  <si>
    <t>odběr podzemní vody</t>
  </si>
  <si>
    <t>studie vrty, apod</t>
  </si>
  <si>
    <t>úroky</t>
  </si>
  <si>
    <t>1881 pachtovné+680 elektřina přefakturace</t>
  </si>
  <si>
    <t>finanční příspěvky - sport</t>
  </si>
  <si>
    <t>poskytnuté neinvestiční příspěvky</t>
  </si>
  <si>
    <t>svoz odpadních vod Libčice - Kohout - obecní bytovky</t>
  </si>
  <si>
    <t>odvoz kaly, čistička - Kohout - odvoz z libčic apod.</t>
  </si>
  <si>
    <t>pokud se částka navýši je potřeba upravit i příjem</t>
  </si>
  <si>
    <t>ostatní záležitosti kultury</t>
  </si>
  <si>
    <t>příspěvek - kultura, sport - zaměstnanci MěÚ 5tis. sport, kultura, 5tis. ošatné - oddávající</t>
  </si>
  <si>
    <t xml:space="preserve">pojištění vozidel </t>
  </si>
  <si>
    <t>podíl na investičních nákladech - přivaděč pitné vody</t>
  </si>
  <si>
    <t>silnice celkem</t>
  </si>
  <si>
    <t>pronájem vodojem Libčice</t>
  </si>
  <si>
    <t>Chodník Kozohorská 6 mio participace s krajem</t>
  </si>
  <si>
    <t>oprava a údržba</t>
  </si>
  <si>
    <t>rekonstrukce topeni</t>
  </si>
  <si>
    <t>archiv, rekostrukce MěÚ</t>
  </si>
  <si>
    <t>opravy hasičárna</t>
  </si>
  <si>
    <t>Prodej dřeva - tř. 1 celkem</t>
  </si>
  <si>
    <t>Příjem voda a ČOV - tř. 2 celkem</t>
  </si>
  <si>
    <t>Služby - tř. 3 celkem</t>
  </si>
  <si>
    <t>splátka půjčky - kanalizace, vozidlo HZ</t>
  </si>
  <si>
    <t>Daňové příjmy  - tř. 0 celkem</t>
  </si>
  <si>
    <r>
      <t xml:space="preserve">Návrh rozpočtu na rok 2024 </t>
    </r>
    <r>
      <rPr>
        <b/>
        <sz val="10"/>
        <rFont val="Arial"/>
        <family val="2"/>
        <charset val="238"/>
      </rPr>
      <t>sestavený v tis. Kč</t>
    </r>
  </si>
  <si>
    <t>Příjmy</t>
  </si>
  <si>
    <t>Výdaje</t>
  </si>
  <si>
    <t>financování (zajištěno zůstatkem na účtech k 31.12.2023)</t>
  </si>
  <si>
    <t>Rozpočtové příjmy celkem</t>
  </si>
  <si>
    <t>Rozpočtové výdaje celkem</t>
  </si>
  <si>
    <t>Místní správa,obecné příjmy,převody. - tř. 6 celkem</t>
  </si>
  <si>
    <t xml:space="preserve">Lesní hospodářství </t>
  </si>
  <si>
    <t>Dopravní oblužnost veřejnými službami</t>
  </si>
  <si>
    <t>Odvádění a čištění odpadních vod a nakládání s kaly</t>
  </si>
  <si>
    <t>Ostatní záležitosti kultury</t>
  </si>
  <si>
    <t xml:space="preserve">Bytové hospodářství </t>
  </si>
  <si>
    <t>Technické služby města</t>
  </si>
  <si>
    <t>Péče o vzhled obce a veřejnou zeleň</t>
  </si>
  <si>
    <t>Osobní asistenční pečovatelská služba</t>
  </si>
  <si>
    <t>Rezerva na krizové řízení</t>
  </si>
  <si>
    <t>Ostatní záležitosti ochrany obyvatel</t>
  </si>
  <si>
    <t>Schodek rozpočtu</t>
  </si>
  <si>
    <t>rekonstrukce</t>
  </si>
  <si>
    <t xml:space="preserve">ostatní poskytnuté příspěvky na kulturu, pořádání kulturních akcí apod </t>
  </si>
  <si>
    <t>oprava kaple</t>
  </si>
  <si>
    <t>služby ATK Group</t>
  </si>
  <si>
    <t>zabezpečení sítě na úřadě.</t>
  </si>
  <si>
    <t>poznámka</t>
  </si>
  <si>
    <r>
      <t xml:space="preserve">Rozpočtové příjmy 2024 </t>
    </r>
    <r>
      <rPr>
        <b/>
        <sz val="11"/>
        <color rgb="FF0000FF"/>
        <rFont val="Arial CE"/>
        <charset val="238"/>
      </rPr>
      <t>v tis. Kč</t>
    </r>
  </si>
  <si>
    <r>
      <t xml:space="preserve">Rozpočtové výdaje 2024 </t>
    </r>
    <r>
      <rPr>
        <b/>
        <sz val="11"/>
        <color rgb="FF0000FF"/>
        <rFont val="Arial CE"/>
        <charset val="238"/>
      </rPr>
      <t>v tis. Kč</t>
    </r>
  </si>
  <si>
    <t>schodek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</si>
</sst>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b/>
      <u/>
      <sz val="14"/>
      <color indexed="12"/>
      <name val="Arial CE"/>
      <family val="2"/>
      <charset val="238"/>
    </font>
    <font>
      <b/>
      <sz val="10"/>
      <color rgb="FF0000FF"/>
      <name val="Arial CE"/>
      <charset val="238"/>
    </font>
    <font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12"/>
      <color indexed="12"/>
      <name val="Arial CE"/>
      <family val="2"/>
      <charset val="238"/>
    </font>
    <font>
      <sz val="10"/>
      <color theme="1"/>
      <name val="Arial CE"/>
      <family val="2"/>
      <charset val="238"/>
    </font>
    <font>
      <sz val="10"/>
      <color indexed="12"/>
      <name val="Arial CE"/>
      <family val="2"/>
      <charset val="238"/>
    </font>
    <font>
      <sz val="9"/>
      <name val="Arial CE"/>
      <charset val="238"/>
    </font>
    <font>
      <b/>
      <sz val="10"/>
      <color rgb="FFFF0000"/>
      <name val="Arial CE"/>
      <charset val="238"/>
    </font>
    <font>
      <sz val="11"/>
      <name val="Calibri"/>
      <family val="2"/>
      <scheme val="minor"/>
    </font>
    <font>
      <sz val="1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0"/>
      <color indexed="10"/>
      <name val="Arial CE"/>
      <charset val="238"/>
    </font>
    <font>
      <b/>
      <sz val="10"/>
      <name val="Arial CE"/>
      <family val="2"/>
      <charset val="238"/>
    </font>
    <font>
      <sz val="10"/>
      <color rgb="FFFF0000"/>
      <name val="Arial CE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name val="Calibri"/>
      <family val="2"/>
      <scheme val="minor"/>
    </font>
    <font>
      <b/>
      <sz val="12"/>
      <name val="Arial CE"/>
      <family val="2"/>
      <charset val="238"/>
    </font>
    <font>
      <b/>
      <sz val="11"/>
      <color rgb="FF0000FF"/>
      <name val="Arial CE"/>
      <charset val="238"/>
    </font>
    <font>
      <b/>
      <sz val="14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5" xfId="0" applyFont="1" applyBorder="1"/>
    <xf numFmtId="0" fontId="21" fillId="0" borderId="1" xfId="0" applyFont="1" applyBorder="1"/>
    <xf numFmtId="0" fontId="20" fillId="0" borderId="0" xfId="0" applyFont="1" applyBorder="1"/>
    <xf numFmtId="0" fontId="22" fillId="0" borderId="0" xfId="0" applyFont="1" applyBorder="1"/>
    <xf numFmtId="0" fontId="9" fillId="0" borderId="0" xfId="0" applyFont="1" applyBorder="1"/>
    <xf numFmtId="0" fontId="26" fillId="0" borderId="7" xfId="0" applyFont="1" applyBorder="1"/>
    <xf numFmtId="0" fontId="21" fillId="0" borderId="2" xfId="0" applyFont="1" applyBorder="1"/>
    <xf numFmtId="0" fontId="26" fillId="0" borderId="11" xfId="0" applyFont="1" applyBorder="1"/>
    <xf numFmtId="0" fontId="26" fillId="0" borderId="4" xfId="0" applyFont="1" applyBorder="1"/>
    <xf numFmtId="0" fontId="26" fillId="0" borderId="5" xfId="0" applyFont="1" applyBorder="1"/>
    <xf numFmtId="0" fontId="19" fillId="0" borderId="0" xfId="0" applyFont="1" applyBorder="1"/>
    <xf numFmtId="0" fontId="20" fillId="0" borderId="0" xfId="0" applyFont="1" applyAlignment="1">
      <alignment horizontal="left"/>
    </xf>
    <xf numFmtId="0" fontId="26" fillId="0" borderId="3" xfId="0" applyFont="1" applyBorder="1" applyAlignment="1">
      <alignment horizontal="left"/>
    </xf>
    <xf numFmtId="0" fontId="24" fillId="0" borderId="6" xfId="0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21" fillId="0" borderId="4" xfId="0" applyFont="1" applyBorder="1"/>
    <xf numFmtId="0" fontId="20" fillId="0" borderId="8" xfId="0" applyFont="1" applyBorder="1" applyAlignment="1">
      <alignment horizontal="left"/>
    </xf>
    <xf numFmtId="0" fontId="21" fillId="0" borderId="9" xfId="0" applyFont="1" applyBorder="1"/>
    <xf numFmtId="0" fontId="20" fillId="0" borderId="10" xfId="0" applyFont="1" applyBorder="1"/>
    <xf numFmtId="0" fontId="29" fillId="0" borderId="3" xfId="0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0" fontId="29" fillId="0" borderId="5" xfId="0" applyFont="1" applyBorder="1"/>
    <xf numFmtId="0" fontId="29" fillId="0" borderId="6" xfId="0" applyFont="1" applyBorder="1" applyAlignment="1">
      <alignment horizontal="left"/>
    </xf>
    <xf numFmtId="0" fontId="29" fillId="0" borderId="1" xfId="0" applyFont="1" applyBorder="1" applyAlignment="1">
      <alignment horizontal="left"/>
    </xf>
    <xf numFmtId="0" fontId="29" fillId="0" borderId="7" xfId="0" applyFont="1" applyBorder="1"/>
    <xf numFmtId="0" fontId="27" fillId="2" borderId="18" xfId="0" applyFont="1" applyFill="1" applyBorder="1" applyAlignment="1">
      <alignment horizontal="center" vertical="top" wrapText="1"/>
    </xf>
    <xf numFmtId="0" fontId="27" fillId="2" borderId="19" xfId="0" applyFont="1" applyFill="1" applyBorder="1" applyAlignment="1">
      <alignment horizontal="center" vertical="top" wrapText="1"/>
    </xf>
    <xf numFmtId="0" fontId="27" fillId="2" borderId="13" xfId="0" applyFont="1" applyFill="1" applyBorder="1" applyAlignment="1">
      <alignment horizontal="center" vertical="top" wrapText="1"/>
    </xf>
    <xf numFmtId="0" fontId="20" fillId="0" borderId="24" xfId="0" applyFont="1" applyBorder="1" applyAlignment="1">
      <alignment horizontal="left"/>
    </xf>
    <xf numFmtId="0" fontId="20" fillId="0" borderId="15" xfId="0" applyFont="1" applyBorder="1"/>
    <xf numFmtId="0" fontId="26" fillId="0" borderId="24" xfId="0" applyFont="1" applyBorder="1" applyAlignment="1">
      <alignment horizontal="left"/>
    </xf>
    <xf numFmtId="0" fontId="26" fillId="0" borderId="0" xfId="0" applyFont="1" applyBorder="1"/>
    <xf numFmtId="0" fontId="26" fillId="0" borderId="15" xfId="0" applyFont="1" applyBorder="1"/>
    <xf numFmtId="0" fontId="23" fillId="0" borderId="15" xfId="0" applyFont="1" applyBorder="1"/>
    <xf numFmtId="0" fontId="28" fillId="4" borderId="20" xfId="0" applyFont="1" applyFill="1" applyBorder="1" applyAlignment="1">
      <alignment horizontal="left" vertical="center"/>
    </xf>
    <xf numFmtId="0" fontId="28" fillId="4" borderId="21" xfId="0" applyFont="1" applyFill="1" applyBorder="1" applyAlignment="1">
      <alignment horizontal="left" vertical="center"/>
    </xf>
    <xf numFmtId="0" fontId="28" fillId="4" borderId="14" xfId="0" applyFont="1" applyFill="1" applyBorder="1" applyAlignment="1">
      <alignment horizontal="left" vertical="center"/>
    </xf>
    <xf numFmtId="0" fontId="28" fillId="4" borderId="22" xfId="0" applyFont="1" applyFill="1" applyBorder="1" applyAlignment="1">
      <alignment horizontal="left" vertical="center"/>
    </xf>
    <xf numFmtId="0" fontId="28" fillId="4" borderId="23" xfId="0" applyFont="1" applyFill="1" applyBorder="1" applyAlignment="1">
      <alignment horizontal="left" vertical="center"/>
    </xf>
    <xf numFmtId="0" fontId="28" fillId="4" borderId="16" xfId="0" applyFont="1" applyFill="1" applyBorder="1" applyAlignment="1">
      <alignment horizontal="left" vertical="center"/>
    </xf>
    <xf numFmtId="0" fontId="24" fillId="0" borderId="17" xfId="0" applyFont="1" applyBorder="1" applyAlignment="1">
      <alignment horizontal="left"/>
    </xf>
    <xf numFmtId="0" fontId="29" fillId="4" borderId="18" xfId="0" applyFont="1" applyFill="1" applyBorder="1" applyAlignment="1">
      <alignment horizontal="left"/>
    </xf>
    <xf numFmtId="0" fontId="29" fillId="4" borderId="19" xfId="0" applyFont="1" applyFill="1" applyBorder="1" applyAlignment="1">
      <alignment horizontal="left"/>
    </xf>
    <xf numFmtId="0" fontId="29" fillId="4" borderId="13" xfId="0" applyFont="1" applyFill="1" applyBorder="1"/>
    <xf numFmtId="0" fontId="29" fillId="4" borderId="25" xfId="0" applyFont="1" applyFill="1" applyBorder="1" applyAlignment="1">
      <alignment horizontal="left"/>
    </xf>
    <xf numFmtId="0" fontId="29" fillId="4" borderId="12" xfId="0" applyFont="1" applyFill="1" applyBorder="1"/>
    <xf numFmtId="0" fontId="29" fillId="4" borderId="8" xfId="0" applyFont="1" applyFill="1" applyBorder="1" applyAlignment="1">
      <alignment horizontal="left"/>
    </xf>
    <xf numFmtId="0" fontId="29" fillId="4" borderId="9" xfId="0" applyFont="1" applyFill="1" applyBorder="1" applyAlignment="1">
      <alignment horizontal="left"/>
    </xf>
    <xf numFmtId="0" fontId="30" fillId="4" borderId="1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15" fillId="0" borderId="0" xfId="0" applyFont="1" applyBorder="1"/>
    <xf numFmtId="0" fontId="15" fillId="0" borderId="0" xfId="0" applyFont="1" applyFill="1" applyBorder="1"/>
    <xf numFmtId="0" fontId="17" fillId="0" borderId="0" xfId="0" applyFont="1" applyBorder="1"/>
    <xf numFmtId="0" fontId="14" fillId="0" borderId="0" xfId="0" applyFont="1" applyFill="1" applyBorder="1"/>
    <xf numFmtId="0" fontId="6" fillId="0" borderId="0" xfId="0" applyFont="1" applyBorder="1"/>
    <xf numFmtId="0" fontId="13" fillId="0" borderId="0" xfId="0" applyFont="1" applyBorder="1"/>
    <xf numFmtId="0" fontId="11" fillId="0" borderId="0" xfId="0" applyFont="1" applyBorder="1"/>
    <xf numFmtId="0" fontId="10" fillId="0" borderId="0" xfId="0" applyFont="1" applyBorder="1"/>
    <xf numFmtId="0" fontId="2" fillId="0" borderId="0" xfId="0" applyFont="1" applyBorder="1"/>
    <xf numFmtId="0" fontId="4" fillId="0" borderId="0" xfId="0" applyFont="1" applyFill="1" applyBorder="1"/>
    <xf numFmtId="0" fontId="7" fillId="0" borderId="0" xfId="0" applyFont="1" applyBorder="1"/>
    <xf numFmtId="0" fontId="31" fillId="0" borderId="0" xfId="0" applyFont="1" applyFill="1" applyBorder="1"/>
    <xf numFmtId="0" fontId="10" fillId="0" borderId="0" xfId="0" applyFont="1" applyFill="1" applyBorder="1"/>
    <xf numFmtId="0" fontId="14" fillId="0" borderId="0" xfId="0" applyFont="1" applyFill="1" applyBorder="1" applyAlignment="1">
      <alignment wrapText="1"/>
    </xf>
    <xf numFmtId="0" fontId="18" fillId="0" borderId="0" xfId="0" applyFont="1" applyBorder="1"/>
    <xf numFmtId="0" fontId="18" fillId="0" borderId="0" xfId="0" applyFont="1" applyFill="1" applyBorder="1"/>
    <xf numFmtId="0" fontId="0" fillId="0" borderId="0" xfId="0" applyFill="1" applyBorder="1" applyAlignment="1">
      <alignment wrapText="1"/>
    </xf>
    <xf numFmtId="0" fontId="17" fillId="0" borderId="0" xfId="0" applyFont="1" applyFill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wrapText="1"/>
    </xf>
    <xf numFmtId="0" fontId="16" fillId="0" borderId="0" xfId="0" applyFont="1" applyFill="1" applyBorder="1"/>
    <xf numFmtId="0" fontId="1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12" fillId="0" borderId="0" xfId="0" applyFont="1" applyFill="1" applyBorder="1"/>
    <xf numFmtId="0" fontId="2" fillId="5" borderId="0" xfId="0" applyFont="1" applyFill="1" applyBorder="1"/>
    <xf numFmtId="0" fontId="0" fillId="5" borderId="0" xfId="0" applyFill="1" applyBorder="1"/>
    <xf numFmtId="0" fontId="0" fillId="5" borderId="0" xfId="0" applyFill="1" applyBorder="1" applyAlignment="1">
      <alignment wrapText="1"/>
    </xf>
    <xf numFmtId="0" fontId="9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3" borderId="0" xfId="0" applyFill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2" fillId="6" borderId="0" xfId="0" applyFont="1" applyFill="1" applyBorder="1" applyAlignment="1">
      <alignment horizontal="left"/>
    </xf>
    <xf numFmtId="0" fontId="32" fillId="6" borderId="0" xfId="0" applyFont="1" applyFill="1" applyBorder="1"/>
    <xf numFmtId="0" fontId="10" fillId="6" borderId="0" xfId="0" applyFont="1" applyFill="1" applyBorder="1"/>
    <xf numFmtId="0" fontId="34" fillId="6" borderId="0" xfId="0" applyFont="1" applyFill="1" applyBorder="1" applyAlignment="1">
      <alignment horizontal="left"/>
    </xf>
    <xf numFmtId="0" fontId="34" fillId="6" borderId="0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8F43C-7C5C-46FA-A924-D4033480EC20}">
  <dimension ref="A1:F52"/>
  <sheetViews>
    <sheetView tabSelected="1" workbookViewId="0">
      <selection activeCell="K9" sqref="K9"/>
    </sheetView>
  </sheetViews>
  <sheetFormatPr defaultRowHeight="14.4" x14ac:dyDescent="0.3"/>
  <cols>
    <col min="1" max="1" width="8.88671875" style="53" customWidth="1"/>
    <col min="2" max="2" width="7.109375" style="53" customWidth="1"/>
    <col min="3" max="3" width="30.33203125" style="53" customWidth="1"/>
    <col min="4" max="4" width="22.44140625" style="53" customWidth="1"/>
    <col min="5" max="5" width="23.44140625" style="53" customWidth="1"/>
    <col min="6" max="6" width="10.109375" style="53" hidden="1" customWidth="1"/>
    <col min="7" max="256" width="8.88671875" style="53"/>
    <col min="257" max="257" width="8.88671875" style="53" customWidth="1"/>
    <col min="258" max="258" width="7.109375" style="53" customWidth="1"/>
    <col min="259" max="259" width="30.33203125" style="53" customWidth="1"/>
    <col min="260" max="260" width="22.44140625" style="53" customWidth="1"/>
    <col min="261" max="261" width="20.5546875" style="53" customWidth="1"/>
    <col min="262" max="262" width="0" style="53" hidden="1" customWidth="1"/>
    <col min="263" max="512" width="8.88671875" style="53"/>
    <col min="513" max="513" width="8.88671875" style="53" customWidth="1"/>
    <col min="514" max="514" width="7.109375" style="53" customWidth="1"/>
    <col min="515" max="515" width="30.33203125" style="53" customWidth="1"/>
    <col min="516" max="516" width="22.44140625" style="53" customWidth="1"/>
    <col min="517" max="517" width="20.5546875" style="53" customWidth="1"/>
    <col min="518" max="518" width="0" style="53" hidden="1" customWidth="1"/>
    <col min="519" max="768" width="8.88671875" style="53"/>
    <col min="769" max="769" width="8.88671875" style="53" customWidth="1"/>
    <col min="770" max="770" width="7.109375" style="53" customWidth="1"/>
    <col min="771" max="771" width="30.33203125" style="53" customWidth="1"/>
    <col min="772" max="772" width="22.44140625" style="53" customWidth="1"/>
    <col min="773" max="773" width="20.5546875" style="53" customWidth="1"/>
    <col min="774" max="774" width="0" style="53" hidden="1" customWidth="1"/>
    <col min="775" max="1024" width="8.88671875" style="53"/>
    <col min="1025" max="1025" width="8.88671875" style="53" customWidth="1"/>
    <col min="1026" max="1026" width="7.109375" style="53" customWidth="1"/>
    <col min="1027" max="1027" width="30.33203125" style="53" customWidth="1"/>
    <col min="1028" max="1028" width="22.44140625" style="53" customWidth="1"/>
    <col min="1029" max="1029" width="20.5546875" style="53" customWidth="1"/>
    <col min="1030" max="1030" width="0" style="53" hidden="1" customWidth="1"/>
    <col min="1031" max="1280" width="8.88671875" style="53"/>
    <col min="1281" max="1281" width="8.88671875" style="53" customWidth="1"/>
    <col min="1282" max="1282" width="7.109375" style="53" customWidth="1"/>
    <col min="1283" max="1283" width="30.33203125" style="53" customWidth="1"/>
    <col min="1284" max="1284" width="22.44140625" style="53" customWidth="1"/>
    <col min="1285" max="1285" width="20.5546875" style="53" customWidth="1"/>
    <col min="1286" max="1286" width="0" style="53" hidden="1" customWidth="1"/>
    <col min="1287" max="1536" width="8.88671875" style="53"/>
    <col min="1537" max="1537" width="8.88671875" style="53" customWidth="1"/>
    <col min="1538" max="1538" width="7.109375" style="53" customWidth="1"/>
    <col min="1539" max="1539" width="30.33203125" style="53" customWidth="1"/>
    <col min="1540" max="1540" width="22.44140625" style="53" customWidth="1"/>
    <col min="1541" max="1541" width="20.5546875" style="53" customWidth="1"/>
    <col min="1542" max="1542" width="0" style="53" hidden="1" customWidth="1"/>
    <col min="1543" max="1792" width="8.88671875" style="53"/>
    <col min="1793" max="1793" width="8.88671875" style="53" customWidth="1"/>
    <col min="1794" max="1794" width="7.109375" style="53" customWidth="1"/>
    <col min="1795" max="1795" width="30.33203125" style="53" customWidth="1"/>
    <col min="1796" max="1796" width="22.44140625" style="53" customWidth="1"/>
    <col min="1797" max="1797" width="20.5546875" style="53" customWidth="1"/>
    <col min="1798" max="1798" width="0" style="53" hidden="1" customWidth="1"/>
    <col min="1799" max="2048" width="8.88671875" style="53"/>
    <col min="2049" max="2049" width="8.88671875" style="53" customWidth="1"/>
    <col min="2050" max="2050" width="7.109375" style="53" customWidth="1"/>
    <col min="2051" max="2051" width="30.33203125" style="53" customWidth="1"/>
    <col min="2052" max="2052" width="22.44140625" style="53" customWidth="1"/>
    <col min="2053" max="2053" width="20.5546875" style="53" customWidth="1"/>
    <col min="2054" max="2054" width="0" style="53" hidden="1" customWidth="1"/>
    <col min="2055" max="2304" width="8.88671875" style="53"/>
    <col min="2305" max="2305" width="8.88671875" style="53" customWidth="1"/>
    <col min="2306" max="2306" width="7.109375" style="53" customWidth="1"/>
    <col min="2307" max="2307" width="30.33203125" style="53" customWidth="1"/>
    <col min="2308" max="2308" width="22.44140625" style="53" customWidth="1"/>
    <col min="2309" max="2309" width="20.5546875" style="53" customWidth="1"/>
    <col min="2310" max="2310" width="0" style="53" hidden="1" customWidth="1"/>
    <col min="2311" max="2560" width="8.88671875" style="53"/>
    <col min="2561" max="2561" width="8.88671875" style="53" customWidth="1"/>
    <col min="2562" max="2562" width="7.109375" style="53" customWidth="1"/>
    <col min="2563" max="2563" width="30.33203125" style="53" customWidth="1"/>
    <col min="2564" max="2564" width="22.44140625" style="53" customWidth="1"/>
    <col min="2565" max="2565" width="20.5546875" style="53" customWidth="1"/>
    <col min="2566" max="2566" width="0" style="53" hidden="1" customWidth="1"/>
    <col min="2567" max="2816" width="8.88671875" style="53"/>
    <col min="2817" max="2817" width="8.88671875" style="53" customWidth="1"/>
    <col min="2818" max="2818" width="7.109375" style="53" customWidth="1"/>
    <col min="2819" max="2819" width="30.33203125" style="53" customWidth="1"/>
    <col min="2820" max="2820" width="22.44140625" style="53" customWidth="1"/>
    <col min="2821" max="2821" width="20.5546875" style="53" customWidth="1"/>
    <col min="2822" max="2822" width="0" style="53" hidden="1" customWidth="1"/>
    <col min="2823" max="3072" width="8.88671875" style="53"/>
    <col min="3073" max="3073" width="8.88671875" style="53" customWidth="1"/>
    <col min="3074" max="3074" width="7.109375" style="53" customWidth="1"/>
    <col min="3075" max="3075" width="30.33203125" style="53" customWidth="1"/>
    <col min="3076" max="3076" width="22.44140625" style="53" customWidth="1"/>
    <col min="3077" max="3077" width="20.5546875" style="53" customWidth="1"/>
    <col min="3078" max="3078" width="0" style="53" hidden="1" customWidth="1"/>
    <col min="3079" max="3328" width="8.88671875" style="53"/>
    <col min="3329" max="3329" width="8.88671875" style="53" customWidth="1"/>
    <col min="3330" max="3330" width="7.109375" style="53" customWidth="1"/>
    <col min="3331" max="3331" width="30.33203125" style="53" customWidth="1"/>
    <col min="3332" max="3332" width="22.44140625" style="53" customWidth="1"/>
    <col min="3333" max="3333" width="20.5546875" style="53" customWidth="1"/>
    <col min="3334" max="3334" width="0" style="53" hidden="1" customWidth="1"/>
    <col min="3335" max="3584" width="8.88671875" style="53"/>
    <col min="3585" max="3585" width="8.88671875" style="53" customWidth="1"/>
    <col min="3586" max="3586" width="7.109375" style="53" customWidth="1"/>
    <col min="3587" max="3587" width="30.33203125" style="53" customWidth="1"/>
    <col min="3588" max="3588" width="22.44140625" style="53" customWidth="1"/>
    <col min="3589" max="3589" width="20.5546875" style="53" customWidth="1"/>
    <col min="3590" max="3590" width="0" style="53" hidden="1" customWidth="1"/>
    <col min="3591" max="3840" width="8.88671875" style="53"/>
    <col min="3841" max="3841" width="8.88671875" style="53" customWidth="1"/>
    <col min="3842" max="3842" width="7.109375" style="53" customWidth="1"/>
    <col min="3843" max="3843" width="30.33203125" style="53" customWidth="1"/>
    <col min="3844" max="3844" width="22.44140625" style="53" customWidth="1"/>
    <col min="3845" max="3845" width="20.5546875" style="53" customWidth="1"/>
    <col min="3846" max="3846" width="0" style="53" hidden="1" customWidth="1"/>
    <col min="3847" max="4096" width="8.88671875" style="53"/>
    <col min="4097" max="4097" width="8.88671875" style="53" customWidth="1"/>
    <col min="4098" max="4098" width="7.109375" style="53" customWidth="1"/>
    <col min="4099" max="4099" width="30.33203125" style="53" customWidth="1"/>
    <col min="4100" max="4100" width="22.44140625" style="53" customWidth="1"/>
    <col min="4101" max="4101" width="20.5546875" style="53" customWidth="1"/>
    <col min="4102" max="4102" width="0" style="53" hidden="1" customWidth="1"/>
    <col min="4103" max="4352" width="8.88671875" style="53"/>
    <col min="4353" max="4353" width="8.88671875" style="53" customWidth="1"/>
    <col min="4354" max="4354" width="7.109375" style="53" customWidth="1"/>
    <col min="4355" max="4355" width="30.33203125" style="53" customWidth="1"/>
    <col min="4356" max="4356" width="22.44140625" style="53" customWidth="1"/>
    <col min="4357" max="4357" width="20.5546875" style="53" customWidth="1"/>
    <col min="4358" max="4358" width="0" style="53" hidden="1" customWidth="1"/>
    <col min="4359" max="4608" width="8.88671875" style="53"/>
    <col min="4609" max="4609" width="8.88671875" style="53" customWidth="1"/>
    <col min="4610" max="4610" width="7.109375" style="53" customWidth="1"/>
    <col min="4611" max="4611" width="30.33203125" style="53" customWidth="1"/>
    <col min="4612" max="4612" width="22.44140625" style="53" customWidth="1"/>
    <col min="4613" max="4613" width="20.5546875" style="53" customWidth="1"/>
    <col min="4614" max="4614" width="0" style="53" hidden="1" customWidth="1"/>
    <col min="4615" max="4864" width="8.88671875" style="53"/>
    <col min="4865" max="4865" width="8.88671875" style="53" customWidth="1"/>
    <col min="4866" max="4866" width="7.109375" style="53" customWidth="1"/>
    <col min="4867" max="4867" width="30.33203125" style="53" customWidth="1"/>
    <col min="4868" max="4868" width="22.44140625" style="53" customWidth="1"/>
    <col min="4869" max="4869" width="20.5546875" style="53" customWidth="1"/>
    <col min="4870" max="4870" width="0" style="53" hidden="1" customWidth="1"/>
    <col min="4871" max="5120" width="8.88671875" style="53"/>
    <col min="5121" max="5121" width="8.88671875" style="53" customWidth="1"/>
    <col min="5122" max="5122" width="7.109375" style="53" customWidth="1"/>
    <col min="5123" max="5123" width="30.33203125" style="53" customWidth="1"/>
    <col min="5124" max="5124" width="22.44140625" style="53" customWidth="1"/>
    <col min="5125" max="5125" width="20.5546875" style="53" customWidth="1"/>
    <col min="5126" max="5126" width="0" style="53" hidden="1" customWidth="1"/>
    <col min="5127" max="5376" width="8.88671875" style="53"/>
    <col min="5377" max="5377" width="8.88671875" style="53" customWidth="1"/>
    <col min="5378" max="5378" width="7.109375" style="53" customWidth="1"/>
    <col min="5379" max="5379" width="30.33203125" style="53" customWidth="1"/>
    <col min="5380" max="5380" width="22.44140625" style="53" customWidth="1"/>
    <col min="5381" max="5381" width="20.5546875" style="53" customWidth="1"/>
    <col min="5382" max="5382" width="0" style="53" hidden="1" customWidth="1"/>
    <col min="5383" max="5632" width="8.88671875" style="53"/>
    <col min="5633" max="5633" width="8.88671875" style="53" customWidth="1"/>
    <col min="5634" max="5634" width="7.109375" style="53" customWidth="1"/>
    <col min="5635" max="5635" width="30.33203125" style="53" customWidth="1"/>
    <col min="5636" max="5636" width="22.44140625" style="53" customWidth="1"/>
    <col min="5637" max="5637" width="20.5546875" style="53" customWidth="1"/>
    <col min="5638" max="5638" width="0" style="53" hidden="1" customWidth="1"/>
    <col min="5639" max="5888" width="8.88671875" style="53"/>
    <col min="5889" max="5889" width="8.88671875" style="53" customWidth="1"/>
    <col min="5890" max="5890" width="7.109375" style="53" customWidth="1"/>
    <col min="5891" max="5891" width="30.33203125" style="53" customWidth="1"/>
    <col min="5892" max="5892" width="22.44140625" style="53" customWidth="1"/>
    <col min="5893" max="5893" width="20.5546875" style="53" customWidth="1"/>
    <col min="5894" max="5894" width="0" style="53" hidden="1" customWidth="1"/>
    <col min="5895" max="6144" width="8.88671875" style="53"/>
    <col min="6145" max="6145" width="8.88671875" style="53" customWidth="1"/>
    <col min="6146" max="6146" width="7.109375" style="53" customWidth="1"/>
    <col min="6147" max="6147" width="30.33203125" style="53" customWidth="1"/>
    <col min="6148" max="6148" width="22.44140625" style="53" customWidth="1"/>
    <col min="6149" max="6149" width="20.5546875" style="53" customWidth="1"/>
    <col min="6150" max="6150" width="0" style="53" hidden="1" customWidth="1"/>
    <col min="6151" max="6400" width="8.88671875" style="53"/>
    <col min="6401" max="6401" width="8.88671875" style="53" customWidth="1"/>
    <col min="6402" max="6402" width="7.109375" style="53" customWidth="1"/>
    <col min="6403" max="6403" width="30.33203125" style="53" customWidth="1"/>
    <col min="6404" max="6404" width="22.44140625" style="53" customWidth="1"/>
    <col min="6405" max="6405" width="20.5546875" style="53" customWidth="1"/>
    <col min="6406" max="6406" width="0" style="53" hidden="1" customWidth="1"/>
    <col min="6407" max="6656" width="8.88671875" style="53"/>
    <col min="6657" max="6657" width="8.88671875" style="53" customWidth="1"/>
    <col min="6658" max="6658" width="7.109375" style="53" customWidth="1"/>
    <col min="6659" max="6659" width="30.33203125" style="53" customWidth="1"/>
    <col min="6660" max="6660" width="22.44140625" style="53" customWidth="1"/>
    <col min="6661" max="6661" width="20.5546875" style="53" customWidth="1"/>
    <col min="6662" max="6662" width="0" style="53" hidden="1" customWidth="1"/>
    <col min="6663" max="6912" width="8.88671875" style="53"/>
    <col min="6913" max="6913" width="8.88671875" style="53" customWidth="1"/>
    <col min="6914" max="6914" width="7.109375" style="53" customWidth="1"/>
    <col min="6915" max="6915" width="30.33203125" style="53" customWidth="1"/>
    <col min="6916" max="6916" width="22.44140625" style="53" customWidth="1"/>
    <col min="6917" max="6917" width="20.5546875" style="53" customWidth="1"/>
    <col min="6918" max="6918" width="0" style="53" hidden="1" customWidth="1"/>
    <col min="6919" max="7168" width="8.88671875" style="53"/>
    <col min="7169" max="7169" width="8.88671875" style="53" customWidth="1"/>
    <col min="7170" max="7170" width="7.109375" style="53" customWidth="1"/>
    <col min="7171" max="7171" width="30.33203125" style="53" customWidth="1"/>
    <col min="7172" max="7172" width="22.44140625" style="53" customWidth="1"/>
    <col min="7173" max="7173" width="20.5546875" style="53" customWidth="1"/>
    <col min="7174" max="7174" width="0" style="53" hidden="1" customWidth="1"/>
    <col min="7175" max="7424" width="8.88671875" style="53"/>
    <col min="7425" max="7425" width="8.88671875" style="53" customWidth="1"/>
    <col min="7426" max="7426" width="7.109375" style="53" customWidth="1"/>
    <col min="7427" max="7427" width="30.33203125" style="53" customWidth="1"/>
    <col min="7428" max="7428" width="22.44140625" style="53" customWidth="1"/>
    <col min="7429" max="7429" width="20.5546875" style="53" customWidth="1"/>
    <col min="7430" max="7430" width="0" style="53" hidden="1" customWidth="1"/>
    <col min="7431" max="7680" width="8.88671875" style="53"/>
    <col min="7681" max="7681" width="8.88671875" style="53" customWidth="1"/>
    <col min="7682" max="7682" width="7.109375" style="53" customWidth="1"/>
    <col min="7683" max="7683" width="30.33203125" style="53" customWidth="1"/>
    <col min="7684" max="7684" width="22.44140625" style="53" customWidth="1"/>
    <col min="7685" max="7685" width="20.5546875" style="53" customWidth="1"/>
    <col min="7686" max="7686" width="0" style="53" hidden="1" customWidth="1"/>
    <col min="7687" max="7936" width="8.88671875" style="53"/>
    <col min="7937" max="7937" width="8.88671875" style="53" customWidth="1"/>
    <col min="7938" max="7938" width="7.109375" style="53" customWidth="1"/>
    <col min="7939" max="7939" width="30.33203125" style="53" customWidth="1"/>
    <col min="7940" max="7940" width="22.44140625" style="53" customWidth="1"/>
    <col min="7941" max="7941" width="20.5546875" style="53" customWidth="1"/>
    <col min="7942" max="7942" width="0" style="53" hidden="1" customWidth="1"/>
    <col min="7943" max="8192" width="8.88671875" style="53"/>
    <col min="8193" max="8193" width="8.88671875" style="53" customWidth="1"/>
    <col min="8194" max="8194" width="7.109375" style="53" customWidth="1"/>
    <col min="8195" max="8195" width="30.33203125" style="53" customWidth="1"/>
    <col min="8196" max="8196" width="22.44140625" style="53" customWidth="1"/>
    <col min="8197" max="8197" width="20.5546875" style="53" customWidth="1"/>
    <col min="8198" max="8198" width="0" style="53" hidden="1" customWidth="1"/>
    <col min="8199" max="8448" width="8.88671875" style="53"/>
    <col min="8449" max="8449" width="8.88671875" style="53" customWidth="1"/>
    <col min="8450" max="8450" width="7.109375" style="53" customWidth="1"/>
    <col min="8451" max="8451" width="30.33203125" style="53" customWidth="1"/>
    <col min="8452" max="8452" width="22.44140625" style="53" customWidth="1"/>
    <col min="8453" max="8453" width="20.5546875" style="53" customWidth="1"/>
    <col min="8454" max="8454" width="0" style="53" hidden="1" customWidth="1"/>
    <col min="8455" max="8704" width="8.88671875" style="53"/>
    <col min="8705" max="8705" width="8.88671875" style="53" customWidth="1"/>
    <col min="8706" max="8706" width="7.109375" style="53" customWidth="1"/>
    <col min="8707" max="8707" width="30.33203125" style="53" customWidth="1"/>
    <col min="8708" max="8708" width="22.44140625" style="53" customWidth="1"/>
    <col min="8709" max="8709" width="20.5546875" style="53" customWidth="1"/>
    <col min="8710" max="8710" width="0" style="53" hidden="1" customWidth="1"/>
    <col min="8711" max="8960" width="8.88671875" style="53"/>
    <col min="8961" max="8961" width="8.88671875" style="53" customWidth="1"/>
    <col min="8962" max="8962" width="7.109375" style="53" customWidth="1"/>
    <col min="8963" max="8963" width="30.33203125" style="53" customWidth="1"/>
    <col min="8964" max="8964" width="22.44140625" style="53" customWidth="1"/>
    <col min="8965" max="8965" width="20.5546875" style="53" customWidth="1"/>
    <col min="8966" max="8966" width="0" style="53" hidden="1" customWidth="1"/>
    <col min="8967" max="9216" width="8.88671875" style="53"/>
    <col min="9217" max="9217" width="8.88671875" style="53" customWidth="1"/>
    <col min="9218" max="9218" width="7.109375" style="53" customWidth="1"/>
    <col min="9219" max="9219" width="30.33203125" style="53" customWidth="1"/>
    <col min="9220" max="9220" width="22.44140625" style="53" customWidth="1"/>
    <col min="9221" max="9221" width="20.5546875" style="53" customWidth="1"/>
    <col min="9222" max="9222" width="0" style="53" hidden="1" customWidth="1"/>
    <col min="9223" max="9472" width="8.88671875" style="53"/>
    <col min="9473" max="9473" width="8.88671875" style="53" customWidth="1"/>
    <col min="9474" max="9474" width="7.109375" style="53" customWidth="1"/>
    <col min="9475" max="9475" width="30.33203125" style="53" customWidth="1"/>
    <col min="9476" max="9476" width="22.44140625" style="53" customWidth="1"/>
    <col min="9477" max="9477" width="20.5546875" style="53" customWidth="1"/>
    <col min="9478" max="9478" width="0" style="53" hidden="1" customWidth="1"/>
    <col min="9479" max="9728" width="8.88671875" style="53"/>
    <col min="9729" max="9729" width="8.88671875" style="53" customWidth="1"/>
    <col min="9730" max="9730" width="7.109375" style="53" customWidth="1"/>
    <col min="9731" max="9731" width="30.33203125" style="53" customWidth="1"/>
    <col min="9732" max="9732" width="22.44140625" style="53" customWidth="1"/>
    <col min="9733" max="9733" width="20.5546875" style="53" customWidth="1"/>
    <col min="9734" max="9734" width="0" style="53" hidden="1" customWidth="1"/>
    <col min="9735" max="9984" width="8.88671875" style="53"/>
    <col min="9985" max="9985" width="8.88671875" style="53" customWidth="1"/>
    <col min="9986" max="9986" width="7.109375" style="53" customWidth="1"/>
    <col min="9987" max="9987" width="30.33203125" style="53" customWidth="1"/>
    <col min="9988" max="9988" width="22.44140625" style="53" customWidth="1"/>
    <col min="9989" max="9989" width="20.5546875" style="53" customWidth="1"/>
    <col min="9990" max="9990" width="0" style="53" hidden="1" customWidth="1"/>
    <col min="9991" max="10240" width="8.88671875" style="53"/>
    <col min="10241" max="10241" width="8.88671875" style="53" customWidth="1"/>
    <col min="10242" max="10242" width="7.109375" style="53" customWidth="1"/>
    <col min="10243" max="10243" width="30.33203125" style="53" customWidth="1"/>
    <col min="10244" max="10244" width="22.44140625" style="53" customWidth="1"/>
    <col min="10245" max="10245" width="20.5546875" style="53" customWidth="1"/>
    <col min="10246" max="10246" width="0" style="53" hidden="1" customWidth="1"/>
    <col min="10247" max="10496" width="8.88671875" style="53"/>
    <col min="10497" max="10497" width="8.88671875" style="53" customWidth="1"/>
    <col min="10498" max="10498" width="7.109375" style="53" customWidth="1"/>
    <col min="10499" max="10499" width="30.33203125" style="53" customWidth="1"/>
    <col min="10500" max="10500" width="22.44140625" style="53" customWidth="1"/>
    <col min="10501" max="10501" width="20.5546875" style="53" customWidth="1"/>
    <col min="10502" max="10502" width="0" style="53" hidden="1" customWidth="1"/>
    <col min="10503" max="10752" width="8.88671875" style="53"/>
    <col min="10753" max="10753" width="8.88671875" style="53" customWidth="1"/>
    <col min="10754" max="10754" width="7.109375" style="53" customWidth="1"/>
    <col min="10755" max="10755" width="30.33203125" style="53" customWidth="1"/>
    <col min="10756" max="10756" width="22.44140625" style="53" customWidth="1"/>
    <col min="10757" max="10757" width="20.5546875" style="53" customWidth="1"/>
    <col min="10758" max="10758" width="0" style="53" hidden="1" customWidth="1"/>
    <col min="10759" max="11008" width="8.88671875" style="53"/>
    <col min="11009" max="11009" width="8.88671875" style="53" customWidth="1"/>
    <col min="11010" max="11010" width="7.109375" style="53" customWidth="1"/>
    <col min="11011" max="11011" width="30.33203125" style="53" customWidth="1"/>
    <col min="11012" max="11012" width="22.44140625" style="53" customWidth="1"/>
    <col min="11013" max="11013" width="20.5546875" style="53" customWidth="1"/>
    <col min="11014" max="11014" width="0" style="53" hidden="1" customWidth="1"/>
    <col min="11015" max="11264" width="8.88671875" style="53"/>
    <col min="11265" max="11265" width="8.88671875" style="53" customWidth="1"/>
    <col min="11266" max="11266" width="7.109375" style="53" customWidth="1"/>
    <col min="11267" max="11267" width="30.33203125" style="53" customWidth="1"/>
    <col min="11268" max="11268" width="22.44140625" style="53" customWidth="1"/>
    <col min="11269" max="11269" width="20.5546875" style="53" customWidth="1"/>
    <col min="11270" max="11270" width="0" style="53" hidden="1" customWidth="1"/>
    <col min="11271" max="11520" width="8.88671875" style="53"/>
    <col min="11521" max="11521" width="8.88671875" style="53" customWidth="1"/>
    <col min="11522" max="11522" width="7.109375" style="53" customWidth="1"/>
    <col min="11523" max="11523" width="30.33203125" style="53" customWidth="1"/>
    <col min="11524" max="11524" width="22.44140625" style="53" customWidth="1"/>
    <col min="11525" max="11525" width="20.5546875" style="53" customWidth="1"/>
    <col min="11526" max="11526" width="0" style="53" hidden="1" customWidth="1"/>
    <col min="11527" max="11776" width="8.88671875" style="53"/>
    <col min="11777" max="11777" width="8.88671875" style="53" customWidth="1"/>
    <col min="11778" max="11778" width="7.109375" style="53" customWidth="1"/>
    <col min="11779" max="11779" width="30.33203125" style="53" customWidth="1"/>
    <col min="11780" max="11780" width="22.44140625" style="53" customWidth="1"/>
    <col min="11781" max="11781" width="20.5546875" style="53" customWidth="1"/>
    <col min="11782" max="11782" width="0" style="53" hidden="1" customWidth="1"/>
    <col min="11783" max="12032" width="8.88671875" style="53"/>
    <col min="12033" max="12033" width="8.88671875" style="53" customWidth="1"/>
    <col min="12034" max="12034" width="7.109375" style="53" customWidth="1"/>
    <col min="12035" max="12035" width="30.33203125" style="53" customWidth="1"/>
    <col min="12036" max="12036" width="22.44140625" style="53" customWidth="1"/>
    <col min="12037" max="12037" width="20.5546875" style="53" customWidth="1"/>
    <col min="12038" max="12038" width="0" style="53" hidden="1" customWidth="1"/>
    <col min="12039" max="12288" width="8.88671875" style="53"/>
    <col min="12289" max="12289" width="8.88671875" style="53" customWidth="1"/>
    <col min="12290" max="12290" width="7.109375" style="53" customWidth="1"/>
    <col min="12291" max="12291" width="30.33203125" style="53" customWidth="1"/>
    <col min="12292" max="12292" width="22.44140625" style="53" customWidth="1"/>
    <col min="12293" max="12293" width="20.5546875" style="53" customWidth="1"/>
    <col min="12294" max="12294" width="0" style="53" hidden="1" customWidth="1"/>
    <col min="12295" max="12544" width="8.88671875" style="53"/>
    <col min="12545" max="12545" width="8.88671875" style="53" customWidth="1"/>
    <col min="12546" max="12546" width="7.109375" style="53" customWidth="1"/>
    <col min="12547" max="12547" width="30.33203125" style="53" customWidth="1"/>
    <col min="12548" max="12548" width="22.44140625" style="53" customWidth="1"/>
    <col min="12549" max="12549" width="20.5546875" style="53" customWidth="1"/>
    <col min="12550" max="12550" width="0" style="53" hidden="1" customWidth="1"/>
    <col min="12551" max="12800" width="8.88671875" style="53"/>
    <col min="12801" max="12801" width="8.88671875" style="53" customWidth="1"/>
    <col min="12802" max="12802" width="7.109375" style="53" customWidth="1"/>
    <col min="12803" max="12803" width="30.33203125" style="53" customWidth="1"/>
    <col min="12804" max="12804" width="22.44140625" style="53" customWidth="1"/>
    <col min="12805" max="12805" width="20.5546875" style="53" customWidth="1"/>
    <col min="12806" max="12806" width="0" style="53" hidden="1" customWidth="1"/>
    <col min="12807" max="13056" width="8.88671875" style="53"/>
    <col min="13057" max="13057" width="8.88671875" style="53" customWidth="1"/>
    <col min="13058" max="13058" width="7.109375" style="53" customWidth="1"/>
    <col min="13059" max="13059" width="30.33203125" style="53" customWidth="1"/>
    <col min="13060" max="13060" width="22.44140625" style="53" customWidth="1"/>
    <col min="13061" max="13061" width="20.5546875" style="53" customWidth="1"/>
    <col min="13062" max="13062" width="0" style="53" hidden="1" customWidth="1"/>
    <col min="13063" max="13312" width="8.88671875" style="53"/>
    <col min="13313" max="13313" width="8.88671875" style="53" customWidth="1"/>
    <col min="13314" max="13314" width="7.109375" style="53" customWidth="1"/>
    <col min="13315" max="13315" width="30.33203125" style="53" customWidth="1"/>
    <col min="13316" max="13316" width="22.44140625" style="53" customWidth="1"/>
    <col min="13317" max="13317" width="20.5546875" style="53" customWidth="1"/>
    <col min="13318" max="13318" width="0" style="53" hidden="1" customWidth="1"/>
    <col min="13319" max="13568" width="8.88671875" style="53"/>
    <col min="13569" max="13569" width="8.88671875" style="53" customWidth="1"/>
    <col min="13570" max="13570" width="7.109375" style="53" customWidth="1"/>
    <col min="13571" max="13571" width="30.33203125" style="53" customWidth="1"/>
    <col min="13572" max="13572" width="22.44140625" style="53" customWidth="1"/>
    <col min="13573" max="13573" width="20.5546875" style="53" customWidth="1"/>
    <col min="13574" max="13574" width="0" style="53" hidden="1" customWidth="1"/>
    <col min="13575" max="13824" width="8.88671875" style="53"/>
    <col min="13825" max="13825" width="8.88671875" style="53" customWidth="1"/>
    <col min="13826" max="13826" width="7.109375" style="53" customWidth="1"/>
    <col min="13827" max="13827" width="30.33203125" style="53" customWidth="1"/>
    <col min="13828" max="13828" width="22.44140625" style="53" customWidth="1"/>
    <col min="13829" max="13829" width="20.5546875" style="53" customWidth="1"/>
    <col min="13830" max="13830" width="0" style="53" hidden="1" customWidth="1"/>
    <col min="13831" max="14080" width="8.88671875" style="53"/>
    <col min="14081" max="14081" width="8.88671875" style="53" customWidth="1"/>
    <col min="14082" max="14082" width="7.109375" style="53" customWidth="1"/>
    <col min="14083" max="14083" width="30.33203125" style="53" customWidth="1"/>
    <col min="14084" max="14084" width="22.44140625" style="53" customWidth="1"/>
    <col min="14085" max="14085" width="20.5546875" style="53" customWidth="1"/>
    <col min="14086" max="14086" width="0" style="53" hidden="1" customWidth="1"/>
    <col min="14087" max="14336" width="8.88671875" style="53"/>
    <col min="14337" max="14337" width="8.88671875" style="53" customWidth="1"/>
    <col min="14338" max="14338" width="7.109375" style="53" customWidth="1"/>
    <col min="14339" max="14339" width="30.33203125" style="53" customWidth="1"/>
    <col min="14340" max="14340" width="22.44140625" style="53" customWidth="1"/>
    <col min="14341" max="14341" width="20.5546875" style="53" customWidth="1"/>
    <col min="14342" max="14342" width="0" style="53" hidden="1" customWidth="1"/>
    <col min="14343" max="14592" width="8.88671875" style="53"/>
    <col min="14593" max="14593" width="8.88671875" style="53" customWidth="1"/>
    <col min="14594" max="14594" width="7.109375" style="53" customWidth="1"/>
    <col min="14595" max="14595" width="30.33203125" style="53" customWidth="1"/>
    <col min="14596" max="14596" width="22.44140625" style="53" customWidth="1"/>
    <col min="14597" max="14597" width="20.5546875" style="53" customWidth="1"/>
    <col min="14598" max="14598" width="0" style="53" hidden="1" customWidth="1"/>
    <col min="14599" max="14848" width="8.88671875" style="53"/>
    <col min="14849" max="14849" width="8.88671875" style="53" customWidth="1"/>
    <col min="14850" max="14850" width="7.109375" style="53" customWidth="1"/>
    <col min="14851" max="14851" width="30.33203125" style="53" customWidth="1"/>
    <col min="14852" max="14852" width="22.44140625" style="53" customWidth="1"/>
    <col min="14853" max="14853" width="20.5546875" style="53" customWidth="1"/>
    <col min="14854" max="14854" width="0" style="53" hidden="1" customWidth="1"/>
    <col min="14855" max="15104" width="8.88671875" style="53"/>
    <col min="15105" max="15105" width="8.88671875" style="53" customWidth="1"/>
    <col min="15106" max="15106" width="7.109375" style="53" customWidth="1"/>
    <col min="15107" max="15107" width="30.33203125" style="53" customWidth="1"/>
    <col min="15108" max="15108" width="22.44140625" style="53" customWidth="1"/>
    <col min="15109" max="15109" width="20.5546875" style="53" customWidth="1"/>
    <col min="15110" max="15110" width="0" style="53" hidden="1" customWidth="1"/>
    <col min="15111" max="15360" width="8.88671875" style="53"/>
    <col min="15361" max="15361" width="8.88671875" style="53" customWidth="1"/>
    <col min="15362" max="15362" width="7.109375" style="53" customWidth="1"/>
    <col min="15363" max="15363" width="30.33203125" style="53" customWidth="1"/>
    <col min="15364" max="15364" width="22.44140625" style="53" customWidth="1"/>
    <col min="15365" max="15365" width="20.5546875" style="53" customWidth="1"/>
    <col min="15366" max="15366" width="0" style="53" hidden="1" customWidth="1"/>
    <col min="15367" max="15616" width="8.88671875" style="53"/>
    <col min="15617" max="15617" width="8.88671875" style="53" customWidth="1"/>
    <col min="15618" max="15618" width="7.109375" style="53" customWidth="1"/>
    <col min="15619" max="15619" width="30.33203125" style="53" customWidth="1"/>
    <col min="15620" max="15620" width="22.44140625" style="53" customWidth="1"/>
    <col min="15621" max="15621" width="20.5546875" style="53" customWidth="1"/>
    <col min="15622" max="15622" width="0" style="53" hidden="1" customWidth="1"/>
    <col min="15623" max="15872" width="8.88671875" style="53"/>
    <col min="15873" max="15873" width="8.88671875" style="53" customWidth="1"/>
    <col min="15874" max="15874" width="7.109375" style="53" customWidth="1"/>
    <col min="15875" max="15875" width="30.33203125" style="53" customWidth="1"/>
    <col min="15876" max="15876" width="22.44140625" style="53" customWidth="1"/>
    <col min="15877" max="15877" width="20.5546875" style="53" customWidth="1"/>
    <col min="15878" max="15878" width="0" style="53" hidden="1" customWidth="1"/>
    <col min="15879" max="16128" width="8.88671875" style="53"/>
    <col min="16129" max="16129" width="8.88671875" style="53" customWidth="1"/>
    <col min="16130" max="16130" width="7.109375" style="53" customWidth="1"/>
    <col min="16131" max="16131" width="30.33203125" style="53" customWidth="1"/>
    <col min="16132" max="16132" width="22.44140625" style="53" customWidth="1"/>
    <col min="16133" max="16133" width="20.5546875" style="53" customWidth="1"/>
    <col min="16134" max="16134" width="0" style="53" hidden="1" customWidth="1"/>
    <col min="16135" max="16384" width="8.88671875" style="53"/>
  </cols>
  <sheetData>
    <row r="1" spans="1:6" ht="57" customHeight="1" x14ac:dyDescent="0.3">
      <c r="A1" s="90" t="s">
        <v>265</v>
      </c>
      <c r="B1" s="90"/>
      <c r="C1" s="90"/>
      <c r="D1" s="90"/>
      <c r="E1" s="90"/>
    </row>
    <row r="2" spans="1:6" x14ac:dyDescent="0.3">
      <c r="F2" s="53" t="s">
        <v>21</v>
      </c>
    </row>
    <row r="3" spans="1:6" x14ac:dyDescent="0.3">
      <c r="A3" s="88" t="s">
        <v>19</v>
      </c>
      <c r="B3" s="88" t="s">
        <v>20</v>
      </c>
      <c r="C3" s="88" t="s">
        <v>22</v>
      </c>
      <c r="D3" s="88" t="s">
        <v>23</v>
      </c>
      <c r="E3" s="88" t="s">
        <v>264</v>
      </c>
      <c r="F3" s="53" t="s">
        <v>23</v>
      </c>
    </row>
    <row r="4" spans="1:6" x14ac:dyDescent="0.3">
      <c r="A4" s="53">
        <v>0</v>
      </c>
      <c r="B4" s="53">
        <v>1111</v>
      </c>
      <c r="C4" s="53" t="s">
        <v>24</v>
      </c>
      <c r="D4" s="53">
        <v>6000</v>
      </c>
      <c r="F4" s="53">
        <v>2400</v>
      </c>
    </row>
    <row r="5" spans="1:6" x14ac:dyDescent="0.3">
      <c r="B5" s="53">
        <v>1112</v>
      </c>
      <c r="C5" s="53" t="s">
        <v>25</v>
      </c>
      <c r="D5" s="53">
        <v>420</v>
      </c>
      <c r="F5" s="53">
        <v>1340</v>
      </c>
    </row>
    <row r="6" spans="1:6" x14ac:dyDescent="0.3">
      <c r="B6" s="53">
        <v>1113</v>
      </c>
      <c r="C6" s="53" t="s">
        <v>26</v>
      </c>
      <c r="D6" s="53">
        <v>1200</v>
      </c>
      <c r="F6" s="53">
        <v>145</v>
      </c>
    </row>
    <row r="7" spans="1:6" x14ac:dyDescent="0.3">
      <c r="B7" s="53">
        <v>1121</v>
      </c>
      <c r="C7" s="53" t="s">
        <v>27</v>
      </c>
      <c r="D7" s="53">
        <v>8500</v>
      </c>
      <c r="F7" s="53">
        <v>2700</v>
      </c>
    </row>
    <row r="8" spans="1:6" x14ac:dyDescent="0.3">
      <c r="B8" s="53">
        <v>1122</v>
      </c>
      <c r="C8" s="53" t="s">
        <v>27</v>
      </c>
      <c r="D8" s="53">
        <v>50</v>
      </c>
    </row>
    <row r="9" spans="1:6" x14ac:dyDescent="0.3">
      <c r="B9" s="53">
        <v>1211</v>
      </c>
      <c r="C9" s="53" t="s">
        <v>28</v>
      </c>
      <c r="D9" s="53">
        <v>19000</v>
      </c>
      <c r="F9" s="53">
        <v>4450</v>
      </c>
    </row>
    <row r="10" spans="1:6" x14ac:dyDescent="0.3">
      <c r="B10" s="53">
        <v>1345</v>
      </c>
      <c r="C10" s="53" t="s">
        <v>29</v>
      </c>
      <c r="D10" s="53">
        <v>2875</v>
      </c>
      <c r="E10" s="53" t="s">
        <v>30</v>
      </c>
    </row>
    <row r="11" spans="1:6" x14ac:dyDescent="0.3">
      <c r="B11" s="53">
        <v>1341</v>
      </c>
      <c r="C11" s="53" t="s">
        <v>31</v>
      </c>
      <c r="D11" s="53">
        <v>35</v>
      </c>
      <c r="F11" s="53">
        <v>25</v>
      </c>
    </row>
    <row r="12" spans="1:6" x14ac:dyDescent="0.3">
      <c r="B12" s="53">
        <v>1343</v>
      </c>
      <c r="C12" s="53" t="s">
        <v>32</v>
      </c>
      <c r="D12" s="53">
        <v>35</v>
      </c>
      <c r="F12" s="53">
        <v>20</v>
      </c>
    </row>
    <row r="13" spans="1:6" x14ac:dyDescent="0.3">
      <c r="B13" s="53">
        <v>1344</v>
      </c>
      <c r="C13" s="53" t="s">
        <v>33</v>
      </c>
      <c r="D13" s="53">
        <v>5</v>
      </c>
    </row>
    <row r="14" spans="1:6" x14ac:dyDescent="0.3">
      <c r="B14" s="53">
        <v>1361</v>
      </c>
      <c r="C14" s="53" t="s">
        <v>34</v>
      </c>
      <c r="D14" s="53">
        <v>700</v>
      </c>
      <c r="F14" s="53">
        <v>311</v>
      </c>
    </row>
    <row r="15" spans="1:6" x14ac:dyDescent="0.3">
      <c r="B15" s="53">
        <v>1381</v>
      </c>
      <c r="C15" s="53" t="s">
        <v>35</v>
      </c>
      <c r="D15" s="53">
        <v>887</v>
      </c>
    </row>
    <row r="16" spans="1:6" x14ac:dyDescent="0.3">
      <c r="B16" s="53">
        <v>1511</v>
      </c>
      <c r="C16" s="53" t="s">
        <v>36</v>
      </c>
      <c r="D16" s="53">
        <v>2100</v>
      </c>
      <c r="F16" s="53">
        <v>800</v>
      </c>
    </row>
    <row r="17" spans="1:6" s="54" customFormat="1" ht="28.8" x14ac:dyDescent="0.3">
      <c r="B17" s="54">
        <v>4112</v>
      </c>
      <c r="C17" s="54" t="s">
        <v>37</v>
      </c>
      <c r="D17" s="54">
        <v>2300</v>
      </c>
      <c r="E17" s="74" t="s">
        <v>38</v>
      </c>
      <c r="F17" s="54">
        <v>934</v>
      </c>
    </row>
    <row r="18" spans="1:6" x14ac:dyDescent="0.3">
      <c r="B18" s="53">
        <v>4116</v>
      </c>
      <c r="C18" s="53" t="s">
        <v>39</v>
      </c>
      <c r="F18" s="53">
        <v>29.8</v>
      </c>
    </row>
    <row r="19" spans="1:6" x14ac:dyDescent="0.3">
      <c r="B19" s="53">
        <v>4121</v>
      </c>
      <c r="C19" s="53" t="s">
        <v>40</v>
      </c>
      <c r="F19" s="53">
        <v>751</v>
      </c>
    </row>
    <row r="20" spans="1:6" x14ac:dyDescent="0.3">
      <c r="B20" s="53">
        <v>4122</v>
      </c>
      <c r="C20" s="53" t="s">
        <v>41</v>
      </c>
    </row>
    <row r="21" spans="1:6" x14ac:dyDescent="0.3">
      <c r="B21" s="53">
        <v>4216</v>
      </c>
      <c r="C21" s="53" t="s">
        <v>42</v>
      </c>
    </row>
    <row r="22" spans="1:6" x14ac:dyDescent="0.3">
      <c r="A22" s="82"/>
      <c r="B22" s="82"/>
      <c r="C22" s="82" t="s">
        <v>43</v>
      </c>
      <c r="D22" s="82">
        <f>SUM(D4:D21)</f>
        <v>44107</v>
      </c>
      <c r="E22" s="83"/>
      <c r="F22" s="55">
        <f>SUM(F4:F20)</f>
        <v>13905.8</v>
      </c>
    </row>
    <row r="23" spans="1:6" s="54" customFormat="1" x14ac:dyDescent="0.3">
      <c r="A23" s="54">
        <v>1039</v>
      </c>
      <c r="B23" s="54">
        <v>2111</v>
      </c>
      <c r="C23" s="54" t="s">
        <v>44</v>
      </c>
      <c r="D23" s="54">
        <v>550</v>
      </c>
      <c r="E23" s="54" t="s">
        <v>45</v>
      </c>
      <c r="F23" s="54">
        <v>0</v>
      </c>
    </row>
    <row r="24" spans="1:6" x14ac:dyDescent="0.3">
      <c r="A24" s="82"/>
      <c r="B24" s="82"/>
      <c r="C24" s="82" t="s">
        <v>46</v>
      </c>
      <c r="D24" s="82">
        <f>SUM(D23:D23)</f>
        <v>550</v>
      </c>
      <c r="E24" s="83"/>
      <c r="F24" s="55">
        <f>SUM(F23:F23)</f>
        <v>0</v>
      </c>
    </row>
    <row r="25" spans="1:6" x14ac:dyDescent="0.3">
      <c r="A25" s="53">
        <v>2212</v>
      </c>
      <c r="B25" s="53">
        <v>2324</v>
      </c>
      <c r="C25" s="56" t="s">
        <v>47</v>
      </c>
      <c r="D25" s="56">
        <v>1</v>
      </c>
      <c r="F25" s="55"/>
    </row>
    <row r="26" spans="1:6" x14ac:dyDescent="0.3">
      <c r="A26" s="53">
        <v>2310</v>
      </c>
      <c r="B26" s="53">
        <v>2111</v>
      </c>
      <c r="C26" s="53" t="s">
        <v>48</v>
      </c>
      <c r="D26" s="53">
        <v>250</v>
      </c>
      <c r="E26" s="53" t="s">
        <v>94</v>
      </c>
      <c r="F26" s="53">
        <v>0</v>
      </c>
    </row>
    <row r="27" spans="1:6" ht="28.8" x14ac:dyDescent="0.3">
      <c r="A27" s="53">
        <v>2321</v>
      </c>
      <c r="B27" s="53">
        <v>2111</v>
      </c>
      <c r="C27" s="53" t="s">
        <v>49</v>
      </c>
      <c r="D27" s="53">
        <v>2561</v>
      </c>
      <c r="E27" s="77" t="s">
        <v>219</v>
      </c>
      <c r="F27" s="53">
        <v>0</v>
      </c>
    </row>
    <row r="28" spans="1:6" x14ac:dyDescent="0.3">
      <c r="B28" s="53">
        <v>2324</v>
      </c>
      <c r="C28" s="53" t="s">
        <v>50</v>
      </c>
    </row>
    <row r="29" spans="1:6" x14ac:dyDescent="0.3">
      <c r="A29" s="82"/>
      <c r="B29" s="82"/>
      <c r="C29" s="82" t="s">
        <v>51</v>
      </c>
      <c r="D29" s="82">
        <f>SUM(D25:D28)</f>
        <v>2812</v>
      </c>
      <c r="E29" s="83"/>
      <c r="F29" s="55">
        <f>SUM(F27:F27)</f>
        <v>0</v>
      </c>
    </row>
    <row r="30" spans="1:6" x14ac:dyDescent="0.3">
      <c r="A30" s="53">
        <v>3314</v>
      </c>
      <c r="B30" s="53">
        <v>2111</v>
      </c>
      <c r="C30" s="53" t="s">
        <v>52</v>
      </c>
      <c r="D30" s="53">
        <v>10</v>
      </c>
      <c r="E30" s="53" t="s">
        <v>53</v>
      </c>
      <c r="F30" s="53">
        <v>10</v>
      </c>
    </row>
    <row r="31" spans="1:6" x14ac:dyDescent="0.3">
      <c r="A31" s="53">
        <v>3315</v>
      </c>
      <c r="B31" s="53">
        <v>2111</v>
      </c>
      <c r="C31" s="53" t="s">
        <v>54</v>
      </c>
      <c r="D31" s="53">
        <v>20</v>
      </c>
      <c r="E31" s="53" t="s">
        <v>53</v>
      </c>
      <c r="F31" s="53">
        <v>15</v>
      </c>
    </row>
    <row r="32" spans="1:6" x14ac:dyDescent="0.3">
      <c r="A32" s="53">
        <v>3349</v>
      </c>
      <c r="B32" s="53">
        <v>2111</v>
      </c>
      <c r="C32" s="53" t="s">
        <v>55</v>
      </c>
      <c r="D32" s="53">
        <v>20</v>
      </c>
      <c r="E32" s="53" t="s">
        <v>56</v>
      </c>
    </row>
    <row r="33" spans="1:6" x14ac:dyDescent="0.3">
      <c r="A33" s="53">
        <v>3421</v>
      </c>
      <c r="B33" s="53">
        <v>2111</v>
      </c>
      <c r="C33" s="53" t="s">
        <v>57</v>
      </c>
    </row>
    <row r="34" spans="1:6" x14ac:dyDescent="0.3">
      <c r="A34" s="53">
        <v>3612</v>
      </c>
      <c r="B34" s="53">
        <v>2111</v>
      </c>
      <c r="C34" s="53" t="s">
        <v>58</v>
      </c>
      <c r="D34" s="53">
        <v>1500</v>
      </c>
      <c r="E34" s="53" t="s">
        <v>59</v>
      </c>
      <c r="F34" s="53">
        <v>675</v>
      </c>
    </row>
    <row r="35" spans="1:6" x14ac:dyDescent="0.3">
      <c r="B35" s="53">
        <v>2132</v>
      </c>
      <c r="C35" s="53" t="s">
        <v>60</v>
      </c>
      <c r="D35" s="53">
        <v>1000</v>
      </c>
      <c r="E35" s="53" t="s">
        <v>61</v>
      </c>
      <c r="F35" s="53">
        <v>500</v>
      </c>
    </row>
    <row r="36" spans="1:6" x14ac:dyDescent="0.3">
      <c r="A36" s="53">
        <v>3613</v>
      </c>
      <c r="B36" s="53">
        <v>2111</v>
      </c>
      <c r="C36" s="53" t="s">
        <v>62</v>
      </c>
      <c r="D36" s="53">
        <v>200</v>
      </c>
      <c r="E36" s="53" t="s">
        <v>63</v>
      </c>
    </row>
    <row r="37" spans="1:6" x14ac:dyDescent="0.3">
      <c r="B37" s="53">
        <v>2132</v>
      </c>
      <c r="C37" s="53" t="s">
        <v>64</v>
      </c>
      <c r="D37" s="53">
        <v>300</v>
      </c>
      <c r="E37" s="53" t="s">
        <v>65</v>
      </c>
    </row>
    <row r="38" spans="1:6" x14ac:dyDescent="0.3">
      <c r="A38" s="53">
        <v>3632</v>
      </c>
      <c r="B38" s="53">
        <v>2139</v>
      </c>
      <c r="C38" s="53" t="s">
        <v>66</v>
      </c>
      <c r="D38" s="53">
        <v>170</v>
      </c>
      <c r="E38" s="53" t="s">
        <v>67</v>
      </c>
      <c r="F38" s="53">
        <v>46</v>
      </c>
    </row>
    <row r="39" spans="1:6" x14ac:dyDescent="0.3">
      <c r="A39" s="53">
        <v>3722</v>
      </c>
      <c r="B39" s="53">
        <v>2111</v>
      </c>
      <c r="C39" s="53" t="s">
        <v>68</v>
      </c>
      <c r="D39" s="53">
        <v>10</v>
      </c>
      <c r="F39" s="53">
        <v>7</v>
      </c>
    </row>
    <row r="40" spans="1:6" x14ac:dyDescent="0.3">
      <c r="A40" s="82"/>
      <c r="B40" s="82"/>
      <c r="C40" s="82" t="s">
        <v>69</v>
      </c>
      <c r="D40" s="82">
        <f>SUM(D30:D39)</f>
        <v>3230</v>
      </c>
      <c r="E40" s="83"/>
      <c r="F40" s="55">
        <f>SUM(F30:F39)</f>
        <v>1253</v>
      </c>
    </row>
    <row r="41" spans="1:6" x14ac:dyDescent="0.3">
      <c r="A41" s="53">
        <v>5512</v>
      </c>
      <c r="B41" s="53">
        <v>2111</v>
      </c>
      <c r="C41" s="56" t="s">
        <v>70</v>
      </c>
      <c r="D41" s="56">
        <v>0</v>
      </c>
      <c r="F41" s="55"/>
    </row>
    <row r="42" spans="1:6" x14ac:dyDescent="0.3">
      <c r="A42" s="53">
        <v>6171</v>
      </c>
      <c r="B42" s="53">
        <v>2111</v>
      </c>
      <c r="C42" s="53" t="s">
        <v>71</v>
      </c>
      <c r="D42" s="56">
        <v>5</v>
      </c>
      <c r="F42" s="55"/>
    </row>
    <row r="43" spans="1:6" x14ac:dyDescent="0.3">
      <c r="B43" s="53">
        <v>2112</v>
      </c>
      <c r="C43" s="53" t="s">
        <v>72</v>
      </c>
      <c r="D43" s="56">
        <v>5</v>
      </c>
      <c r="F43" s="55"/>
    </row>
    <row r="44" spans="1:6" x14ac:dyDescent="0.3">
      <c r="B44" s="53">
        <v>2119</v>
      </c>
      <c r="C44" s="53" t="s">
        <v>73</v>
      </c>
      <c r="D44" s="56">
        <v>500</v>
      </c>
      <c r="E44" s="53" t="s">
        <v>74</v>
      </c>
      <c r="F44" s="55"/>
    </row>
    <row r="45" spans="1:6" x14ac:dyDescent="0.3">
      <c r="B45" s="53">
        <v>2131</v>
      </c>
      <c r="C45" s="53" t="s">
        <v>75</v>
      </c>
      <c r="D45" s="56">
        <v>40</v>
      </c>
      <c r="F45" s="56">
        <v>86</v>
      </c>
    </row>
    <row r="46" spans="1:6" x14ac:dyDescent="0.3">
      <c r="B46" s="53">
        <v>3111</v>
      </c>
      <c r="C46" s="53" t="s">
        <v>76</v>
      </c>
      <c r="D46" s="53">
        <v>100</v>
      </c>
      <c r="F46" s="53">
        <v>23</v>
      </c>
    </row>
    <row r="47" spans="1:6" x14ac:dyDescent="0.3">
      <c r="B47" s="53">
        <v>3112</v>
      </c>
      <c r="C47" s="53" t="s">
        <v>77</v>
      </c>
    </row>
    <row r="48" spans="1:6" x14ac:dyDescent="0.3">
      <c r="A48" s="53">
        <v>6310</v>
      </c>
      <c r="B48" s="53">
        <v>2141</v>
      </c>
      <c r="C48" s="53" t="s">
        <v>78</v>
      </c>
      <c r="D48" s="53">
        <v>4</v>
      </c>
      <c r="F48" s="53">
        <v>25</v>
      </c>
    </row>
    <row r="49" spans="1:6" x14ac:dyDescent="0.3">
      <c r="A49" s="53">
        <v>6409</v>
      </c>
      <c r="B49" s="53">
        <v>2329</v>
      </c>
      <c r="C49" s="56" t="s">
        <v>79</v>
      </c>
      <c r="D49" s="56"/>
      <c r="F49" s="55"/>
    </row>
    <row r="50" spans="1:6" x14ac:dyDescent="0.3">
      <c r="A50" s="82"/>
      <c r="B50" s="82"/>
      <c r="C50" s="82" t="s">
        <v>80</v>
      </c>
      <c r="D50" s="82">
        <f>SUM(D42:D49)</f>
        <v>654</v>
      </c>
      <c r="E50" s="83"/>
      <c r="F50" s="55">
        <f>SUM(F45:F48)</f>
        <v>134</v>
      </c>
    </row>
    <row r="51" spans="1:6" x14ac:dyDescent="0.3">
      <c r="C51" s="56"/>
      <c r="D51" s="56"/>
      <c r="F51" s="55"/>
    </row>
    <row r="52" spans="1:6" ht="15.6" x14ac:dyDescent="0.3">
      <c r="A52" s="91" t="s">
        <v>10</v>
      </c>
      <c r="B52" s="91"/>
      <c r="C52" s="91"/>
      <c r="D52" s="92">
        <f>D22+D50+D24+D40+D29+D51+D41</f>
        <v>51353</v>
      </c>
      <c r="E52" s="93"/>
      <c r="F52" s="57" t="e">
        <f>F22+F50+F24+F40+#REF!+#REF!</f>
        <v>#REF!</v>
      </c>
    </row>
  </sheetData>
  <sheetProtection algorithmName="SHA-512" hashValue="ADE4ieD8zXVad++iNDHMS3xkbkUYLjx/cRnIKL7Mmw4txUYGj7FfsHijvVALmSmxGC1AN2tT8SjwE0ty7j9Yiw==" saltValue="BAdvm8ggUQuqmK2BUiJMTA==" spinCount="100000" sheet="1" objects="1" scenarios="1"/>
  <mergeCells count="2">
    <mergeCell ref="A52:C52"/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20358-6BD7-4E46-AAD0-FB3A1395F442}">
  <dimension ref="A1:F225"/>
  <sheetViews>
    <sheetView topLeftCell="A183" workbookViewId="0">
      <selection activeCell="C230" sqref="C230"/>
    </sheetView>
  </sheetViews>
  <sheetFormatPr defaultRowHeight="14.4" x14ac:dyDescent="0.3"/>
  <cols>
    <col min="1" max="1" width="8" style="58" customWidth="1"/>
    <col min="2" max="2" width="8.88671875" style="53" customWidth="1"/>
    <col min="3" max="3" width="34.109375" style="53" customWidth="1"/>
    <col min="4" max="4" width="14" style="53" customWidth="1"/>
    <col min="5" max="5" width="38.5546875" style="53" customWidth="1"/>
    <col min="6" max="16384" width="8.88671875" style="53"/>
  </cols>
  <sheetData>
    <row r="1" spans="1:5" ht="57" customHeight="1" x14ac:dyDescent="0.3">
      <c r="A1" s="90" t="s">
        <v>266</v>
      </c>
      <c r="B1" s="90"/>
      <c r="C1" s="90"/>
      <c r="D1" s="90"/>
      <c r="E1" s="90"/>
    </row>
    <row r="2" spans="1:5" x14ac:dyDescent="0.3">
      <c r="A2" s="89" t="s">
        <v>19</v>
      </c>
      <c r="B2" s="89" t="s">
        <v>20</v>
      </c>
      <c r="C2" s="89" t="s">
        <v>22</v>
      </c>
      <c r="D2" s="89" t="s">
        <v>23</v>
      </c>
      <c r="E2" s="89" t="s">
        <v>264</v>
      </c>
    </row>
    <row r="3" spans="1:5" s="54" customFormat="1" x14ac:dyDescent="0.3">
      <c r="A3" s="59">
        <v>1039</v>
      </c>
      <c r="B3" s="54">
        <v>5169</v>
      </c>
      <c r="C3" s="54" t="s">
        <v>81</v>
      </c>
      <c r="D3" s="54">
        <v>500</v>
      </c>
      <c r="E3" s="54" t="s">
        <v>224</v>
      </c>
    </row>
    <row r="4" spans="1:5" x14ac:dyDescent="0.3">
      <c r="A4" s="82">
        <v>1039</v>
      </c>
      <c r="B4" s="82"/>
      <c r="C4" s="82" t="s">
        <v>82</v>
      </c>
      <c r="D4" s="82">
        <f>SUM(D3:D3)</f>
        <v>500</v>
      </c>
      <c r="E4" s="83"/>
    </row>
    <row r="5" spans="1:5" x14ac:dyDescent="0.3">
      <c r="A5" s="60"/>
      <c r="C5" s="55"/>
      <c r="D5" s="55"/>
    </row>
    <row r="6" spans="1:5" x14ac:dyDescent="0.3">
      <c r="A6" s="58">
        <v>2212</v>
      </c>
      <c r="B6" s="53">
        <v>5137</v>
      </c>
      <c r="C6" s="53" t="s">
        <v>83</v>
      </c>
      <c r="D6" s="53">
        <v>40</v>
      </c>
    </row>
    <row r="7" spans="1:5" x14ac:dyDescent="0.3">
      <c r="A7" s="58" t="s">
        <v>84</v>
      </c>
      <c r="B7" s="53">
        <v>5139</v>
      </c>
      <c r="C7" s="53" t="s">
        <v>85</v>
      </c>
      <c r="D7" s="53">
        <v>300</v>
      </c>
    </row>
    <row r="8" spans="1:5" s="54" customFormat="1" x14ac:dyDescent="0.3">
      <c r="A8" s="59"/>
      <c r="B8" s="54">
        <v>5156</v>
      </c>
      <c r="C8" s="54" t="s">
        <v>86</v>
      </c>
    </row>
    <row r="9" spans="1:5" s="54" customFormat="1" x14ac:dyDescent="0.3">
      <c r="A9" s="59"/>
      <c r="B9" s="54">
        <v>5169</v>
      </c>
      <c r="C9" s="54" t="s">
        <v>81</v>
      </c>
      <c r="D9" s="54">
        <v>400</v>
      </c>
      <c r="E9" s="54" t="s">
        <v>87</v>
      </c>
    </row>
    <row r="10" spans="1:5" s="54" customFormat="1" x14ac:dyDescent="0.3">
      <c r="A10" s="59" t="s">
        <v>84</v>
      </c>
      <c r="B10" s="54">
        <v>5171</v>
      </c>
      <c r="C10" s="54" t="s">
        <v>88</v>
      </c>
    </row>
    <row r="11" spans="1:5" s="54" customFormat="1" x14ac:dyDescent="0.3">
      <c r="A11" s="59"/>
      <c r="B11" s="54">
        <v>6121</v>
      </c>
      <c r="C11" s="54" t="s">
        <v>89</v>
      </c>
      <c r="D11" s="54">
        <v>6000</v>
      </c>
      <c r="E11" s="61" t="s">
        <v>231</v>
      </c>
    </row>
    <row r="12" spans="1:5" x14ac:dyDescent="0.3">
      <c r="A12" s="82">
        <v>2212</v>
      </c>
      <c r="B12" s="82"/>
      <c r="C12" s="82" t="s">
        <v>229</v>
      </c>
      <c r="D12" s="82">
        <f>SUM(D6:D11)</f>
        <v>6740</v>
      </c>
      <c r="E12" s="83"/>
    </row>
    <row r="13" spans="1:5" x14ac:dyDescent="0.3">
      <c r="A13" s="60"/>
      <c r="C13" s="55"/>
      <c r="D13" s="55"/>
    </row>
    <row r="14" spans="1:5" x14ac:dyDescent="0.3">
      <c r="A14" s="58">
        <v>2292</v>
      </c>
      <c r="B14" s="53">
        <v>5323</v>
      </c>
      <c r="C14" s="53" t="s">
        <v>90</v>
      </c>
      <c r="D14" s="53">
        <v>500</v>
      </c>
      <c r="E14" s="53" t="s">
        <v>91</v>
      </c>
    </row>
    <row r="15" spans="1:5" x14ac:dyDescent="0.3">
      <c r="A15" s="82">
        <v>2292</v>
      </c>
      <c r="B15" s="82"/>
      <c r="C15" s="82" t="s">
        <v>90</v>
      </c>
      <c r="D15" s="82">
        <f>SUM(D14)</f>
        <v>500</v>
      </c>
      <c r="E15" s="83"/>
    </row>
    <row r="16" spans="1:5" x14ac:dyDescent="0.3">
      <c r="A16" s="60"/>
      <c r="C16" s="55"/>
      <c r="D16" s="55"/>
    </row>
    <row r="17" spans="1:5" x14ac:dyDescent="0.3">
      <c r="A17" s="58">
        <v>2310</v>
      </c>
      <c r="B17" s="53">
        <v>5021</v>
      </c>
      <c r="C17" s="53" t="s">
        <v>92</v>
      </c>
      <c r="D17" s="62"/>
    </row>
    <row r="18" spans="1:5" s="54" customFormat="1" x14ac:dyDescent="0.3">
      <c r="A18" s="59"/>
      <c r="B18" s="54">
        <v>5154</v>
      </c>
      <c r="C18" s="54" t="s">
        <v>93</v>
      </c>
    </row>
    <row r="19" spans="1:5" s="65" customFormat="1" x14ac:dyDescent="0.3">
      <c r="A19" s="63"/>
      <c r="B19" s="64">
        <v>5164</v>
      </c>
      <c r="C19" s="64" t="s">
        <v>94</v>
      </c>
      <c r="D19" s="64">
        <v>207</v>
      </c>
      <c r="E19" s="64" t="s">
        <v>230</v>
      </c>
    </row>
    <row r="20" spans="1:5" x14ac:dyDescent="0.3">
      <c r="B20" s="53">
        <v>5365</v>
      </c>
      <c r="C20" s="53" t="s">
        <v>215</v>
      </c>
      <c r="D20" s="53">
        <v>100</v>
      </c>
      <c r="E20" s="53" t="s">
        <v>216</v>
      </c>
    </row>
    <row r="21" spans="1:5" x14ac:dyDescent="0.3">
      <c r="B21" s="53">
        <v>5169</v>
      </c>
      <c r="C21" s="53" t="s">
        <v>81</v>
      </c>
      <c r="D21" s="53">
        <v>400</v>
      </c>
      <c r="E21" s="53" t="s">
        <v>217</v>
      </c>
    </row>
    <row r="22" spans="1:5" s="54" customFormat="1" x14ac:dyDescent="0.3">
      <c r="A22" s="59"/>
      <c r="B22" s="54">
        <v>5171</v>
      </c>
      <c r="C22" s="54" t="s">
        <v>88</v>
      </c>
      <c r="E22" s="54" t="s">
        <v>208</v>
      </c>
    </row>
    <row r="23" spans="1:5" s="54" customFormat="1" x14ac:dyDescent="0.3">
      <c r="A23" s="59"/>
      <c r="B23" s="54">
        <v>6121</v>
      </c>
      <c r="C23" s="54" t="s">
        <v>89</v>
      </c>
      <c r="D23" s="54">
        <v>360</v>
      </c>
      <c r="E23" s="54" t="s">
        <v>228</v>
      </c>
    </row>
    <row r="24" spans="1:5" x14ac:dyDescent="0.3">
      <c r="A24" s="82">
        <v>2310</v>
      </c>
      <c r="B24" s="82"/>
      <c r="C24" s="82" t="s">
        <v>95</v>
      </c>
      <c r="D24" s="82">
        <f>SUM(D17:D23)</f>
        <v>1067</v>
      </c>
      <c r="E24" s="83"/>
    </row>
    <row r="25" spans="1:5" x14ac:dyDescent="0.3">
      <c r="A25" s="66"/>
      <c r="B25" s="66"/>
      <c r="C25" s="66"/>
      <c r="D25" s="66"/>
    </row>
    <row r="26" spans="1:5" x14ac:dyDescent="0.3">
      <c r="A26" s="58">
        <v>2321</v>
      </c>
      <c r="B26" s="56">
        <v>5021</v>
      </c>
      <c r="C26" s="56" t="s">
        <v>92</v>
      </c>
      <c r="D26" s="56"/>
    </row>
    <row r="27" spans="1:5" x14ac:dyDescent="0.3">
      <c r="B27" s="53">
        <v>5031</v>
      </c>
      <c r="C27" s="56" t="s">
        <v>97</v>
      </c>
    </row>
    <row r="28" spans="1:5" x14ac:dyDescent="0.3">
      <c r="B28" s="53">
        <v>5032</v>
      </c>
      <c r="C28" s="56" t="s">
        <v>98</v>
      </c>
    </row>
    <row r="29" spans="1:5" x14ac:dyDescent="0.3">
      <c r="B29" s="53">
        <v>5137</v>
      </c>
      <c r="C29" s="53" t="s">
        <v>83</v>
      </c>
    </row>
    <row r="30" spans="1:5" x14ac:dyDescent="0.3">
      <c r="A30" s="58" t="s">
        <v>84</v>
      </c>
      <c r="B30" s="53">
        <v>5139</v>
      </c>
      <c r="C30" s="53" t="s">
        <v>99</v>
      </c>
    </row>
    <row r="31" spans="1:5" x14ac:dyDescent="0.3">
      <c r="B31" s="53">
        <v>5141</v>
      </c>
      <c r="C31" s="53" t="s">
        <v>100</v>
      </c>
      <c r="D31" s="53">
        <v>420</v>
      </c>
    </row>
    <row r="32" spans="1:5" x14ac:dyDescent="0.3">
      <c r="B32" s="53">
        <v>5169</v>
      </c>
      <c r="C32" s="53" t="s">
        <v>81</v>
      </c>
      <c r="D32" s="53">
        <v>1000</v>
      </c>
      <c r="E32" s="53" t="s">
        <v>223</v>
      </c>
    </row>
    <row r="33" spans="1:5" s="54" customFormat="1" x14ac:dyDescent="0.3">
      <c r="A33" s="59" t="s">
        <v>84</v>
      </c>
      <c r="B33" s="54">
        <v>5154</v>
      </c>
      <c r="C33" s="54" t="s">
        <v>93</v>
      </c>
      <c r="D33" s="67"/>
    </row>
    <row r="34" spans="1:5" s="54" customFormat="1" x14ac:dyDescent="0.3">
      <c r="A34" s="59"/>
      <c r="B34" s="54">
        <v>5171</v>
      </c>
      <c r="C34" s="54" t="s">
        <v>101</v>
      </c>
      <c r="D34" s="54">
        <v>500</v>
      </c>
      <c r="E34" s="54" t="s">
        <v>102</v>
      </c>
    </row>
    <row r="35" spans="1:5" x14ac:dyDescent="0.3">
      <c r="A35" s="82">
        <v>2321</v>
      </c>
      <c r="B35" s="82"/>
      <c r="C35" s="82" t="s">
        <v>103</v>
      </c>
      <c r="D35" s="82">
        <f>SUM(D26:D34)</f>
        <v>1920</v>
      </c>
      <c r="E35" s="83"/>
    </row>
    <row r="36" spans="1:5" x14ac:dyDescent="0.3">
      <c r="C36" s="68"/>
      <c r="D36" s="68"/>
    </row>
    <row r="37" spans="1:5" s="54" customFormat="1" x14ac:dyDescent="0.3">
      <c r="A37" s="59">
        <v>3113</v>
      </c>
      <c r="B37" s="54">
        <v>5171</v>
      </c>
      <c r="C37" s="54" t="s">
        <v>88</v>
      </c>
      <c r="D37" s="54">
        <v>600</v>
      </c>
      <c r="E37" s="54">
        <f>E46</f>
        <v>0</v>
      </c>
    </row>
    <row r="38" spans="1:5" s="54" customFormat="1" x14ac:dyDescent="0.3">
      <c r="A38" s="59"/>
      <c r="B38" s="54">
        <v>5321</v>
      </c>
      <c r="C38" s="54" t="s">
        <v>104</v>
      </c>
    </row>
    <row r="39" spans="1:5" s="54" customFormat="1" x14ac:dyDescent="0.3">
      <c r="A39" s="59"/>
      <c r="B39" s="54">
        <v>5492</v>
      </c>
      <c r="C39" s="54" t="s">
        <v>105</v>
      </c>
      <c r="D39" s="54">
        <v>120</v>
      </c>
      <c r="E39" s="54" t="s">
        <v>209</v>
      </c>
    </row>
    <row r="40" spans="1:5" x14ac:dyDescent="0.3">
      <c r="B40" s="53">
        <v>5331</v>
      </c>
      <c r="C40" s="53" t="s">
        <v>106</v>
      </c>
      <c r="D40" s="53">
        <v>4300</v>
      </c>
    </row>
    <row r="41" spans="1:5" x14ac:dyDescent="0.3">
      <c r="B41" s="53">
        <v>6121</v>
      </c>
      <c r="C41" s="53" t="s">
        <v>89</v>
      </c>
    </row>
    <row r="42" spans="1:5" x14ac:dyDescent="0.3">
      <c r="A42" s="82">
        <v>3113</v>
      </c>
      <c r="B42" s="82"/>
      <c r="C42" s="82" t="s">
        <v>107</v>
      </c>
      <c r="D42" s="82">
        <f>SUM(D37:D41)</f>
        <v>5020</v>
      </c>
      <c r="E42" s="83"/>
    </row>
    <row r="43" spans="1:5" x14ac:dyDescent="0.3">
      <c r="A43" s="66"/>
      <c r="B43" s="66"/>
      <c r="C43" s="66"/>
      <c r="D43" s="66"/>
    </row>
    <row r="44" spans="1:5" x14ac:dyDescent="0.3">
      <c r="A44" s="58">
        <v>3314</v>
      </c>
      <c r="B44" s="53">
        <v>5011</v>
      </c>
      <c r="C44" s="53" t="s">
        <v>108</v>
      </c>
      <c r="D44" s="53">
        <v>400</v>
      </c>
    </row>
    <row r="45" spans="1:5" x14ac:dyDescent="0.3">
      <c r="B45" s="53">
        <v>5031</v>
      </c>
      <c r="C45" s="56" t="s">
        <v>97</v>
      </c>
      <c r="D45" s="53">
        <v>90</v>
      </c>
    </row>
    <row r="46" spans="1:5" x14ac:dyDescent="0.3">
      <c r="A46" s="60"/>
      <c r="B46" s="53">
        <v>5032</v>
      </c>
      <c r="C46" s="56" t="s">
        <v>98</v>
      </c>
      <c r="D46" s="53">
        <v>35</v>
      </c>
    </row>
    <row r="47" spans="1:5" x14ac:dyDescent="0.3">
      <c r="B47" s="53">
        <v>5136</v>
      </c>
      <c r="C47" s="53" t="s">
        <v>109</v>
      </c>
      <c r="D47" s="53">
        <v>15</v>
      </c>
    </row>
    <row r="48" spans="1:5" x14ac:dyDescent="0.3">
      <c r="B48" s="53">
        <v>5137</v>
      </c>
      <c r="C48" s="53" t="s">
        <v>110</v>
      </c>
      <c r="D48" s="53">
        <v>8</v>
      </c>
    </row>
    <row r="49" spans="1:5" x14ac:dyDescent="0.3">
      <c r="B49" s="53">
        <v>5139</v>
      </c>
      <c r="C49" s="53" t="s">
        <v>85</v>
      </c>
      <c r="D49" s="53">
        <v>2</v>
      </c>
    </row>
    <row r="50" spans="1:5" s="54" customFormat="1" x14ac:dyDescent="0.3">
      <c r="A50" s="59"/>
      <c r="B50" s="54">
        <v>5151</v>
      </c>
      <c r="C50" s="54" t="s">
        <v>111</v>
      </c>
      <c r="D50" s="54">
        <v>1</v>
      </c>
    </row>
    <row r="51" spans="1:5" s="54" customFormat="1" x14ac:dyDescent="0.3">
      <c r="A51" s="59"/>
      <c r="B51" s="54">
        <v>5154</v>
      </c>
      <c r="C51" s="54" t="s">
        <v>93</v>
      </c>
      <c r="D51" s="54">
        <v>162</v>
      </c>
    </row>
    <row r="52" spans="1:5" s="54" customFormat="1" x14ac:dyDescent="0.3">
      <c r="A52" s="59"/>
      <c r="B52" s="54">
        <v>5161</v>
      </c>
      <c r="C52" s="54" t="s">
        <v>112</v>
      </c>
    </row>
    <row r="53" spans="1:5" s="54" customFormat="1" x14ac:dyDescent="0.3">
      <c r="A53" s="59"/>
      <c r="B53" s="54">
        <v>5162</v>
      </c>
      <c r="C53" s="54" t="s">
        <v>113</v>
      </c>
      <c r="D53" s="54">
        <v>2</v>
      </c>
    </row>
    <row r="54" spans="1:5" s="54" customFormat="1" x14ac:dyDescent="0.3">
      <c r="A54" s="59"/>
      <c r="B54" s="54">
        <v>5169</v>
      </c>
      <c r="C54" s="54" t="s">
        <v>114</v>
      </c>
      <c r="D54" s="54">
        <v>6</v>
      </c>
    </row>
    <row r="55" spans="1:5" s="54" customFormat="1" x14ac:dyDescent="0.3">
      <c r="A55" s="59"/>
      <c r="B55" s="54">
        <v>5171</v>
      </c>
      <c r="C55" s="54" t="s">
        <v>88</v>
      </c>
      <c r="D55" s="61">
        <v>1000</v>
      </c>
      <c r="E55" s="61" t="s">
        <v>259</v>
      </c>
    </row>
    <row r="56" spans="1:5" x14ac:dyDescent="0.3">
      <c r="B56" s="53">
        <v>5172</v>
      </c>
      <c r="C56" s="53" t="s">
        <v>115</v>
      </c>
    </row>
    <row r="57" spans="1:5" x14ac:dyDescent="0.3">
      <c r="A57" s="82">
        <v>3314</v>
      </c>
      <c r="B57" s="82"/>
      <c r="C57" s="82" t="s">
        <v>116</v>
      </c>
      <c r="D57" s="82">
        <f>SUM(D44:D56)</f>
        <v>1721</v>
      </c>
      <c r="E57" s="83"/>
    </row>
    <row r="59" spans="1:5" x14ac:dyDescent="0.3">
      <c r="A59" s="58">
        <v>3315</v>
      </c>
      <c r="B59" s="53">
        <v>5011</v>
      </c>
      <c r="C59" s="53" t="s">
        <v>108</v>
      </c>
    </row>
    <row r="60" spans="1:5" x14ac:dyDescent="0.3">
      <c r="A60" s="60"/>
      <c r="B60" s="53">
        <v>5021</v>
      </c>
      <c r="C60" s="56" t="s">
        <v>92</v>
      </c>
      <c r="D60" s="53">
        <v>20</v>
      </c>
    </row>
    <row r="61" spans="1:5" x14ac:dyDescent="0.3">
      <c r="A61" s="60"/>
      <c r="B61" s="53">
        <v>5032</v>
      </c>
      <c r="C61" s="56" t="s">
        <v>98</v>
      </c>
    </row>
    <row r="62" spans="1:5" x14ac:dyDescent="0.3">
      <c r="B62" s="53">
        <v>5139</v>
      </c>
      <c r="C62" s="53" t="s">
        <v>85</v>
      </c>
      <c r="D62" s="53">
        <v>20</v>
      </c>
    </row>
    <row r="63" spans="1:5" x14ac:dyDescent="0.3">
      <c r="B63" s="53">
        <v>5151</v>
      </c>
      <c r="C63" s="53" t="s">
        <v>111</v>
      </c>
      <c r="D63" s="53">
        <v>5</v>
      </c>
    </row>
    <row r="64" spans="1:5" x14ac:dyDescent="0.3">
      <c r="B64" s="53">
        <v>5154</v>
      </c>
      <c r="C64" s="53" t="s">
        <v>93</v>
      </c>
      <c r="D64" s="53">
        <v>170</v>
      </c>
    </row>
    <row r="65" spans="1:5" x14ac:dyDescent="0.3">
      <c r="B65" s="53">
        <v>5171</v>
      </c>
      <c r="C65" s="53" t="s">
        <v>232</v>
      </c>
      <c r="D65" s="53">
        <v>500</v>
      </c>
      <c r="E65" s="53" t="s">
        <v>233</v>
      </c>
    </row>
    <row r="66" spans="1:5" x14ac:dyDescent="0.3">
      <c r="A66" s="82">
        <v>3315</v>
      </c>
      <c r="B66" s="82"/>
      <c r="C66" s="82" t="s">
        <v>117</v>
      </c>
      <c r="D66" s="82">
        <f>SUM(D59:D65)</f>
        <v>715</v>
      </c>
      <c r="E66" s="83"/>
    </row>
    <row r="67" spans="1:5" x14ac:dyDescent="0.3">
      <c r="A67" s="66"/>
      <c r="B67" s="66"/>
      <c r="C67" s="66"/>
      <c r="D67" s="66"/>
    </row>
    <row r="68" spans="1:5" s="70" customFormat="1" ht="28.8" x14ac:dyDescent="0.3">
      <c r="A68" s="69">
        <v>3319</v>
      </c>
      <c r="B68" s="70">
        <v>5229</v>
      </c>
      <c r="C68" s="70" t="s">
        <v>221</v>
      </c>
      <c r="D68" s="61">
        <v>500</v>
      </c>
      <c r="E68" s="71" t="s">
        <v>260</v>
      </c>
    </row>
    <row r="69" spans="1:5" x14ac:dyDescent="0.3">
      <c r="A69" s="82">
        <v>3319</v>
      </c>
      <c r="B69" s="82"/>
      <c r="C69" s="82" t="s">
        <v>225</v>
      </c>
      <c r="D69" s="82">
        <f>SUM(D68)</f>
        <v>500</v>
      </c>
      <c r="E69" s="83"/>
    </row>
    <row r="70" spans="1:5" x14ac:dyDescent="0.3">
      <c r="A70" s="60"/>
      <c r="C70" s="55"/>
      <c r="D70" s="55"/>
    </row>
    <row r="71" spans="1:5" x14ac:dyDescent="0.3">
      <c r="A71" s="58">
        <v>3322</v>
      </c>
      <c r="B71" s="53">
        <v>5139</v>
      </c>
      <c r="C71" s="53" t="s">
        <v>85</v>
      </c>
      <c r="D71" s="53">
        <v>20</v>
      </c>
    </row>
    <row r="72" spans="1:5" x14ac:dyDescent="0.3">
      <c r="B72" s="53">
        <v>5169</v>
      </c>
      <c r="C72" s="53" t="s">
        <v>81</v>
      </c>
    </row>
    <row r="73" spans="1:5" s="54" customFormat="1" x14ac:dyDescent="0.3">
      <c r="A73" s="59"/>
      <c r="B73" s="54">
        <v>5171</v>
      </c>
      <c r="C73" s="54" t="s">
        <v>88</v>
      </c>
      <c r="D73" s="54">
        <v>1715</v>
      </c>
      <c r="E73" s="61" t="s">
        <v>261</v>
      </c>
    </row>
    <row r="74" spans="1:5" x14ac:dyDescent="0.3">
      <c r="A74" s="82">
        <v>3322</v>
      </c>
      <c r="B74" s="82"/>
      <c r="C74" s="82" t="s">
        <v>118</v>
      </c>
      <c r="D74" s="82">
        <f>SUM(D71:D73)</f>
        <v>1735</v>
      </c>
      <c r="E74" s="83"/>
    </row>
    <row r="75" spans="1:5" x14ac:dyDescent="0.3">
      <c r="A75" s="66"/>
      <c r="B75" s="66"/>
      <c r="C75" s="66"/>
      <c r="D75" s="66"/>
    </row>
    <row r="76" spans="1:5" x14ac:dyDescent="0.3">
      <c r="A76" s="58">
        <v>3349</v>
      </c>
      <c r="B76" s="53">
        <v>5021</v>
      </c>
      <c r="C76" s="53" t="s">
        <v>92</v>
      </c>
      <c r="D76" s="53">
        <v>120</v>
      </c>
      <c r="E76" s="53" t="s">
        <v>96</v>
      </c>
    </row>
    <row r="77" spans="1:5" x14ac:dyDescent="0.3">
      <c r="B77" s="53">
        <v>5168</v>
      </c>
      <c r="C77" s="53" t="s">
        <v>119</v>
      </c>
      <c r="D77" s="53">
        <v>480</v>
      </c>
      <c r="E77" s="53" t="s">
        <v>120</v>
      </c>
    </row>
    <row r="78" spans="1:5" x14ac:dyDescent="0.3">
      <c r="B78" s="53">
        <v>5169</v>
      </c>
      <c r="C78" s="53" t="s">
        <v>81</v>
      </c>
    </row>
    <row r="79" spans="1:5" x14ac:dyDescent="0.3">
      <c r="A79" s="82">
        <v>3349</v>
      </c>
      <c r="B79" s="82"/>
      <c r="C79" s="82" t="s">
        <v>121</v>
      </c>
      <c r="D79" s="82">
        <f>SUM(D76:D78)</f>
        <v>600</v>
      </c>
      <c r="E79" s="83"/>
    </row>
    <row r="80" spans="1:5" x14ac:dyDescent="0.3">
      <c r="A80" s="66"/>
      <c r="B80" s="66"/>
      <c r="C80" s="66"/>
      <c r="D80" s="66"/>
    </row>
    <row r="81" spans="1:5" s="54" customFormat="1" x14ac:dyDescent="0.3">
      <c r="A81" s="59">
        <v>3419</v>
      </c>
      <c r="B81" s="54">
        <v>5229</v>
      </c>
      <c r="C81" s="54" t="s">
        <v>122</v>
      </c>
      <c r="D81" s="54">
        <v>500</v>
      </c>
      <c r="E81" s="54" t="s">
        <v>220</v>
      </c>
    </row>
    <row r="82" spans="1:5" x14ac:dyDescent="0.3">
      <c r="A82" s="82">
        <v>3419</v>
      </c>
      <c r="B82" s="82"/>
      <c r="C82" s="82" t="s">
        <v>123</v>
      </c>
      <c r="D82" s="82">
        <f>SUM(D81)</f>
        <v>500</v>
      </c>
      <c r="E82" s="83"/>
    </row>
    <row r="83" spans="1:5" x14ac:dyDescent="0.3">
      <c r="A83" s="66"/>
      <c r="B83" s="66"/>
      <c r="C83" s="66"/>
      <c r="D83" s="66"/>
    </row>
    <row r="84" spans="1:5" x14ac:dyDescent="0.3">
      <c r="A84" s="58">
        <v>3421</v>
      </c>
      <c r="B84" s="53">
        <v>5139</v>
      </c>
      <c r="C84" s="53" t="s">
        <v>85</v>
      </c>
      <c r="D84" s="53">
        <v>50</v>
      </c>
    </row>
    <row r="85" spans="1:5" x14ac:dyDescent="0.3">
      <c r="B85" s="53">
        <v>5154</v>
      </c>
      <c r="C85" s="53" t="s">
        <v>93</v>
      </c>
      <c r="D85" s="53">
        <v>7</v>
      </c>
    </row>
    <row r="86" spans="1:5" x14ac:dyDescent="0.3">
      <c r="B86" s="53">
        <v>5169</v>
      </c>
      <c r="C86" s="53" t="s">
        <v>114</v>
      </c>
    </row>
    <row r="87" spans="1:5" s="54" customFormat="1" x14ac:dyDescent="0.3">
      <c r="A87" s="59"/>
      <c r="B87" s="54">
        <v>5171</v>
      </c>
      <c r="C87" s="67" t="s">
        <v>88</v>
      </c>
      <c r="D87" s="67">
        <v>200</v>
      </c>
      <c r="E87" s="54" t="s">
        <v>124</v>
      </c>
    </row>
    <row r="88" spans="1:5" x14ac:dyDescent="0.3">
      <c r="B88" s="53">
        <v>5229</v>
      </c>
      <c r="C88" s="56" t="s">
        <v>125</v>
      </c>
      <c r="D88" s="56"/>
    </row>
    <row r="89" spans="1:5" x14ac:dyDescent="0.3">
      <c r="B89" s="53">
        <v>6121</v>
      </c>
      <c r="C89" s="56" t="s">
        <v>89</v>
      </c>
      <c r="D89" s="56"/>
    </row>
    <row r="90" spans="1:5" x14ac:dyDescent="0.3">
      <c r="A90" s="82">
        <v>3421</v>
      </c>
      <c r="B90" s="82"/>
      <c r="C90" s="82" t="s">
        <v>126</v>
      </c>
      <c r="D90" s="82">
        <f>SUM(D84:D89)</f>
        <v>257</v>
      </c>
      <c r="E90" s="83"/>
    </row>
    <row r="91" spans="1:5" x14ac:dyDescent="0.3">
      <c r="A91" s="66"/>
      <c r="B91" s="66"/>
      <c r="C91" s="66"/>
      <c r="D91" s="66"/>
    </row>
    <row r="92" spans="1:5" x14ac:dyDescent="0.3">
      <c r="A92" s="72">
        <v>3612</v>
      </c>
      <c r="B92" s="56">
        <v>5137</v>
      </c>
      <c r="C92" s="56" t="s">
        <v>127</v>
      </c>
      <c r="D92" s="56">
        <v>10</v>
      </c>
    </row>
    <row r="93" spans="1:5" x14ac:dyDescent="0.3">
      <c r="A93" s="72"/>
      <c r="B93" s="56">
        <v>5139</v>
      </c>
      <c r="C93" s="56" t="s">
        <v>85</v>
      </c>
      <c r="D93" s="56">
        <v>150</v>
      </c>
    </row>
    <row r="94" spans="1:5" x14ac:dyDescent="0.3">
      <c r="A94" s="72"/>
      <c r="B94" s="56">
        <v>5151</v>
      </c>
      <c r="C94" s="56" t="s">
        <v>111</v>
      </c>
      <c r="D94" s="56"/>
    </row>
    <row r="95" spans="1:5" x14ac:dyDescent="0.3">
      <c r="A95" s="72"/>
      <c r="B95" s="56">
        <v>5152</v>
      </c>
      <c r="C95" s="56" t="s">
        <v>128</v>
      </c>
      <c r="D95" s="56">
        <v>700</v>
      </c>
      <c r="E95" s="53" t="s">
        <v>212</v>
      </c>
    </row>
    <row r="96" spans="1:5" x14ac:dyDescent="0.3">
      <c r="A96" s="72"/>
      <c r="B96" s="56">
        <v>5154</v>
      </c>
      <c r="C96" s="56" t="s">
        <v>93</v>
      </c>
      <c r="D96" s="56">
        <v>150</v>
      </c>
    </row>
    <row r="97" spans="1:5" x14ac:dyDescent="0.3">
      <c r="A97" s="72"/>
      <c r="B97" s="56">
        <v>5169</v>
      </c>
      <c r="C97" s="56" t="s">
        <v>81</v>
      </c>
      <c r="D97" s="56">
        <v>130</v>
      </c>
      <c r="E97" s="53" t="s">
        <v>222</v>
      </c>
    </row>
    <row r="98" spans="1:5" s="54" customFormat="1" x14ac:dyDescent="0.3">
      <c r="A98" s="73"/>
      <c r="B98" s="67">
        <v>5171</v>
      </c>
      <c r="C98" s="67" t="s">
        <v>88</v>
      </c>
      <c r="D98" s="67">
        <v>450</v>
      </c>
      <c r="E98" s="74" t="s">
        <v>210</v>
      </c>
    </row>
    <row r="99" spans="1:5" x14ac:dyDescent="0.3">
      <c r="B99" s="53">
        <v>6121</v>
      </c>
      <c r="C99" s="56" t="s">
        <v>89</v>
      </c>
      <c r="D99" s="56"/>
    </row>
    <row r="100" spans="1:5" x14ac:dyDescent="0.3">
      <c r="A100" s="82">
        <v>3612</v>
      </c>
      <c r="B100" s="82"/>
      <c r="C100" s="82" t="s">
        <v>129</v>
      </c>
      <c r="D100" s="82">
        <f>SUM(D92:D99)</f>
        <v>1590</v>
      </c>
      <c r="E100" s="83"/>
    </row>
    <row r="101" spans="1:5" x14ac:dyDescent="0.3">
      <c r="A101" s="66"/>
      <c r="B101" s="66"/>
      <c r="C101" s="66"/>
      <c r="D101" s="66"/>
    </row>
    <row r="102" spans="1:5" x14ac:dyDescent="0.3">
      <c r="A102" s="72">
        <v>3613</v>
      </c>
      <c r="B102" s="56">
        <v>5139</v>
      </c>
      <c r="C102" s="56" t="s">
        <v>85</v>
      </c>
      <c r="D102" s="56">
        <v>1</v>
      </c>
    </row>
    <row r="103" spans="1:5" x14ac:dyDescent="0.3">
      <c r="A103" s="60"/>
      <c r="B103" s="56">
        <v>5154</v>
      </c>
      <c r="C103" s="56" t="s">
        <v>130</v>
      </c>
      <c r="D103" s="56">
        <v>300</v>
      </c>
    </row>
    <row r="104" spans="1:5" x14ac:dyDescent="0.3">
      <c r="A104" s="60"/>
      <c r="B104" s="56">
        <v>5164</v>
      </c>
      <c r="C104" s="56" t="s">
        <v>131</v>
      </c>
      <c r="D104" s="56">
        <v>5</v>
      </c>
    </row>
    <row r="105" spans="1:5" x14ac:dyDescent="0.3">
      <c r="A105" s="60"/>
      <c r="B105" s="56">
        <v>5169</v>
      </c>
      <c r="C105" s="56" t="s">
        <v>114</v>
      </c>
      <c r="D105" s="56">
        <v>84</v>
      </c>
    </row>
    <row r="106" spans="1:5" s="54" customFormat="1" x14ac:dyDescent="0.3">
      <c r="A106" s="75"/>
      <c r="B106" s="67">
        <v>5171</v>
      </c>
      <c r="C106" s="67" t="s">
        <v>88</v>
      </c>
      <c r="D106" s="67">
        <v>250</v>
      </c>
      <c r="E106" s="54" t="s">
        <v>211</v>
      </c>
    </row>
    <row r="107" spans="1:5" x14ac:dyDescent="0.3">
      <c r="A107" s="60"/>
      <c r="B107" s="53">
        <v>6121</v>
      </c>
      <c r="C107" s="56" t="s">
        <v>89</v>
      </c>
      <c r="D107" s="56"/>
    </row>
    <row r="108" spans="1:5" x14ac:dyDescent="0.3">
      <c r="A108" s="82">
        <v>3613</v>
      </c>
      <c r="B108" s="82"/>
      <c r="C108" s="82" t="s">
        <v>132</v>
      </c>
      <c r="D108" s="82">
        <f>SUM(D102:D107)</f>
        <v>640</v>
      </c>
      <c r="E108" s="83"/>
    </row>
    <row r="109" spans="1:5" x14ac:dyDescent="0.3">
      <c r="A109" s="66"/>
      <c r="B109" s="66"/>
      <c r="C109" s="66"/>
      <c r="D109" s="66"/>
    </row>
    <row r="110" spans="1:5" x14ac:dyDescent="0.3">
      <c r="A110" s="58">
        <v>3631</v>
      </c>
      <c r="B110" s="53">
        <v>5139</v>
      </c>
      <c r="C110" s="53" t="s">
        <v>85</v>
      </c>
      <c r="D110" s="56">
        <v>50</v>
      </c>
    </row>
    <row r="111" spans="1:5" x14ac:dyDescent="0.3">
      <c r="B111" s="53">
        <v>5154</v>
      </c>
      <c r="C111" s="56" t="s">
        <v>133</v>
      </c>
      <c r="D111" s="56">
        <v>400</v>
      </c>
      <c r="E111" s="63"/>
    </row>
    <row r="112" spans="1:5" x14ac:dyDescent="0.3">
      <c r="B112" s="53">
        <v>5169</v>
      </c>
      <c r="C112" s="56" t="s">
        <v>81</v>
      </c>
      <c r="D112" s="56"/>
    </row>
    <row r="113" spans="1:5" s="54" customFormat="1" x14ac:dyDescent="0.3">
      <c r="A113" s="59"/>
      <c r="B113" s="54">
        <v>5171</v>
      </c>
      <c r="C113" s="67" t="s">
        <v>101</v>
      </c>
      <c r="D113" s="67">
        <v>150</v>
      </c>
    </row>
    <row r="114" spans="1:5" x14ac:dyDescent="0.3">
      <c r="B114" s="53">
        <v>6121</v>
      </c>
      <c r="C114" s="56" t="s">
        <v>89</v>
      </c>
      <c r="D114" s="56"/>
    </row>
    <row r="115" spans="1:5" x14ac:dyDescent="0.3">
      <c r="A115" s="82">
        <v>3631</v>
      </c>
      <c r="B115" s="82"/>
      <c r="C115" s="82" t="s">
        <v>134</v>
      </c>
      <c r="D115" s="82">
        <f>SUM(D110:D114)</f>
        <v>600</v>
      </c>
      <c r="E115" s="83"/>
    </row>
    <row r="116" spans="1:5" x14ac:dyDescent="0.3">
      <c r="A116" s="66"/>
      <c r="B116" s="66"/>
      <c r="C116" s="66"/>
      <c r="D116" s="66"/>
    </row>
    <row r="117" spans="1:5" x14ac:dyDescent="0.3">
      <c r="A117" s="58">
        <v>3632</v>
      </c>
      <c r="B117" s="53">
        <v>5021</v>
      </c>
      <c r="C117" s="53" t="s">
        <v>92</v>
      </c>
      <c r="D117" s="53">
        <v>10</v>
      </c>
    </row>
    <row r="118" spans="1:5" x14ac:dyDescent="0.3">
      <c r="B118" s="53">
        <v>5154</v>
      </c>
      <c r="C118" s="56" t="s">
        <v>133</v>
      </c>
      <c r="D118" s="56">
        <v>3</v>
      </c>
    </row>
    <row r="119" spans="1:5" x14ac:dyDescent="0.3">
      <c r="B119" s="53">
        <v>5169</v>
      </c>
      <c r="C119" s="56" t="s">
        <v>81</v>
      </c>
      <c r="D119" s="56"/>
    </row>
    <row r="120" spans="1:5" x14ac:dyDescent="0.3">
      <c r="B120" s="53">
        <v>5171</v>
      </c>
      <c r="C120" s="56" t="s">
        <v>101</v>
      </c>
      <c r="D120" s="56">
        <v>138</v>
      </c>
    </row>
    <row r="121" spans="1:5" x14ac:dyDescent="0.3">
      <c r="A121" s="82">
        <v>3632</v>
      </c>
      <c r="B121" s="82"/>
      <c r="C121" s="82" t="s">
        <v>135</v>
      </c>
      <c r="D121" s="82">
        <f>SUM(D117:D120)</f>
        <v>151</v>
      </c>
      <c r="E121" s="83"/>
    </row>
    <row r="122" spans="1:5" x14ac:dyDescent="0.3">
      <c r="A122" s="66"/>
      <c r="B122" s="66"/>
      <c r="C122" s="66"/>
      <c r="D122" s="66"/>
    </row>
    <row r="123" spans="1:5" x14ac:dyDescent="0.3">
      <c r="A123" s="82">
        <v>3635</v>
      </c>
      <c r="B123" s="82">
        <v>5169</v>
      </c>
      <c r="C123" s="82" t="s">
        <v>136</v>
      </c>
      <c r="D123" s="82">
        <v>500</v>
      </c>
      <c r="E123" s="83"/>
    </row>
    <row r="124" spans="1:5" x14ac:dyDescent="0.3">
      <c r="A124" s="66"/>
      <c r="B124" s="66"/>
      <c r="C124" s="66"/>
      <c r="D124" s="66"/>
    </row>
    <row r="125" spans="1:5" x14ac:dyDescent="0.3">
      <c r="A125" s="58">
        <v>3639</v>
      </c>
      <c r="B125" s="53">
        <v>5011</v>
      </c>
      <c r="C125" s="56" t="s">
        <v>108</v>
      </c>
      <c r="D125" s="56">
        <v>1200</v>
      </c>
      <c r="E125" s="76" t="s">
        <v>137</v>
      </c>
    </row>
    <row r="126" spans="1:5" x14ac:dyDescent="0.3">
      <c r="A126" s="60"/>
      <c r="B126" s="53">
        <v>5031</v>
      </c>
      <c r="C126" s="56" t="s">
        <v>138</v>
      </c>
      <c r="D126" s="56">
        <v>250</v>
      </c>
      <c r="E126" s="76"/>
    </row>
    <row r="127" spans="1:5" x14ac:dyDescent="0.3">
      <c r="A127" s="60"/>
      <c r="B127" s="53">
        <v>5032</v>
      </c>
      <c r="C127" s="56" t="s">
        <v>139</v>
      </c>
      <c r="D127" s="56">
        <v>180</v>
      </c>
      <c r="E127" s="76"/>
    </row>
    <row r="128" spans="1:5" x14ac:dyDescent="0.3">
      <c r="A128" s="60"/>
      <c r="B128" s="53">
        <v>5132</v>
      </c>
      <c r="C128" s="56" t="s">
        <v>140</v>
      </c>
      <c r="D128" s="56">
        <v>90</v>
      </c>
    </row>
    <row r="129" spans="1:5" x14ac:dyDescent="0.3">
      <c r="A129" s="60"/>
      <c r="B129" s="53">
        <v>5137</v>
      </c>
      <c r="C129" s="56" t="s">
        <v>141</v>
      </c>
      <c r="D129" s="56">
        <v>100</v>
      </c>
    </row>
    <row r="130" spans="1:5" x14ac:dyDescent="0.3">
      <c r="A130" s="60"/>
      <c r="B130" s="53">
        <v>5154</v>
      </c>
      <c r="C130" s="56" t="s">
        <v>93</v>
      </c>
      <c r="D130" s="56">
        <v>40</v>
      </c>
    </row>
    <row r="131" spans="1:5" x14ac:dyDescent="0.3">
      <c r="A131" s="60"/>
      <c r="B131" s="53">
        <v>5139</v>
      </c>
      <c r="C131" s="56" t="s">
        <v>142</v>
      </c>
      <c r="D131" s="56">
        <v>5</v>
      </c>
    </row>
    <row r="132" spans="1:5" x14ac:dyDescent="0.3">
      <c r="A132" s="60"/>
      <c r="B132" s="53">
        <v>5156</v>
      </c>
      <c r="C132" s="56" t="s">
        <v>86</v>
      </c>
      <c r="D132" s="56">
        <v>125</v>
      </c>
    </row>
    <row r="133" spans="1:5" x14ac:dyDescent="0.3">
      <c r="A133" s="60"/>
      <c r="B133" s="53">
        <v>5163</v>
      </c>
      <c r="C133" s="56" t="s">
        <v>143</v>
      </c>
      <c r="D133" s="56">
        <v>31</v>
      </c>
      <c r="E133" s="77" t="s">
        <v>227</v>
      </c>
    </row>
    <row r="134" spans="1:5" s="54" customFormat="1" x14ac:dyDescent="0.3">
      <c r="A134" s="75"/>
      <c r="B134" s="54">
        <v>5169</v>
      </c>
      <c r="C134" s="67" t="s">
        <v>114</v>
      </c>
      <c r="D134" s="61">
        <v>250</v>
      </c>
      <c r="E134" s="61" t="s">
        <v>262</v>
      </c>
    </row>
    <row r="135" spans="1:5" x14ac:dyDescent="0.3">
      <c r="A135" s="82">
        <v>3639</v>
      </c>
      <c r="B135" s="82"/>
      <c r="C135" s="82" t="s">
        <v>144</v>
      </c>
      <c r="D135" s="82">
        <f>SUM(D125:D134)</f>
        <v>2271</v>
      </c>
      <c r="E135" s="83"/>
    </row>
    <row r="136" spans="1:5" x14ac:dyDescent="0.3">
      <c r="A136" s="60"/>
      <c r="C136" s="55"/>
      <c r="D136" s="55"/>
    </row>
    <row r="137" spans="1:5" x14ac:dyDescent="0.3">
      <c r="A137" s="58">
        <v>3722</v>
      </c>
      <c r="B137" s="53">
        <v>5137</v>
      </c>
      <c r="C137" s="53" t="s">
        <v>127</v>
      </c>
      <c r="D137" s="56"/>
    </row>
    <row r="138" spans="1:5" x14ac:dyDescent="0.3">
      <c r="B138" s="53">
        <v>5139</v>
      </c>
      <c r="C138" s="53" t="s">
        <v>85</v>
      </c>
      <c r="D138" s="56"/>
    </row>
    <row r="139" spans="1:5" s="54" customFormat="1" x14ac:dyDescent="0.3">
      <c r="A139" s="59"/>
      <c r="B139" s="54">
        <v>5169</v>
      </c>
      <c r="C139" s="67" t="s">
        <v>81</v>
      </c>
      <c r="D139" s="54">
        <v>5900</v>
      </c>
    </row>
    <row r="140" spans="1:5" x14ac:dyDescent="0.3">
      <c r="A140" s="82">
        <v>3722</v>
      </c>
      <c r="B140" s="82"/>
      <c r="C140" s="82" t="s">
        <v>145</v>
      </c>
      <c r="D140" s="82">
        <f>SUM(D137:D139)</f>
        <v>5900</v>
      </c>
      <c r="E140" s="83"/>
    </row>
    <row r="141" spans="1:5" x14ac:dyDescent="0.3">
      <c r="A141" s="66"/>
      <c r="B141" s="66"/>
      <c r="C141" s="66"/>
      <c r="D141" s="66"/>
    </row>
    <row r="142" spans="1:5" x14ac:dyDescent="0.3">
      <c r="A142" s="58">
        <v>3745</v>
      </c>
      <c r="B142" s="53">
        <v>5137</v>
      </c>
      <c r="C142" s="56" t="s">
        <v>127</v>
      </c>
      <c r="D142" s="56">
        <v>100</v>
      </c>
    </row>
    <row r="143" spans="1:5" x14ac:dyDescent="0.3">
      <c r="A143" s="58" t="s">
        <v>84</v>
      </c>
      <c r="B143" s="53">
        <v>5139</v>
      </c>
      <c r="C143" s="56" t="s">
        <v>146</v>
      </c>
      <c r="D143" s="56">
        <v>160</v>
      </c>
    </row>
    <row r="144" spans="1:5" x14ac:dyDescent="0.3">
      <c r="B144" s="53">
        <v>5156</v>
      </c>
      <c r="C144" s="56" t="s">
        <v>147</v>
      </c>
      <c r="D144" s="56">
        <v>15</v>
      </c>
    </row>
    <row r="145" spans="1:5" s="54" customFormat="1" x14ac:dyDescent="0.3">
      <c r="A145" s="59"/>
      <c r="B145" s="54">
        <v>5169</v>
      </c>
      <c r="C145" s="67" t="s">
        <v>81</v>
      </c>
      <c r="D145" s="67"/>
      <c r="E145" s="54" t="s">
        <v>213</v>
      </c>
    </row>
    <row r="146" spans="1:5" s="54" customFormat="1" x14ac:dyDescent="0.3">
      <c r="A146" s="59"/>
      <c r="B146" s="54">
        <v>6122</v>
      </c>
      <c r="C146" s="54" t="s">
        <v>148</v>
      </c>
      <c r="D146" s="78"/>
      <c r="E146" s="79"/>
    </row>
    <row r="147" spans="1:5" x14ac:dyDescent="0.3">
      <c r="A147" s="82">
        <v>3745</v>
      </c>
      <c r="B147" s="82"/>
      <c r="C147" s="82" t="s">
        <v>149</v>
      </c>
      <c r="D147" s="82">
        <f>SUM(D142:D146)</f>
        <v>275</v>
      </c>
      <c r="E147" s="83"/>
    </row>
    <row r="148" spans="1:5" x14ac:dyDescent="0.3">
      <c r="A148" s="66"/>
      <c r="B148" s="66"/>
      <c r="C148" s="66"/>
      <c r="D148" s="66"/>
    </row>
    <row r="149" spans="1:5" s="54" customFormat="1" x14ac:dyDescent="0.3">
      <c r="A149" s="59">
        <v>4351</v>
      </c>
      <c r="B149" s="67">
        <v>5223</v>
      </c>
      <c r="C149" s="67" t="s">
        <v>150</v>
      </c>
      <c r="D149" s="67">
        <v>118</v>
      </c>
      <c r="E149" s="54" t="s">
        <v>151</v>
      </c>
    </row>
    <row r="150" spans="1:5" x14ac:dyDescent="0.3">
      <c r="A150" s="82">
        <v>4351</v>
      </c>
      <c r="B150" s="82"/>
      <c r="C150" s="82" t="s">
        <v>152</v>
      </c>
      <c r="D150" s="82">
        <f>SUM(D149)</f>
        <v>118</v>
      </c>
      <c r="E150" s="83"/>
    </row>
    <row r="151" spans="1:5" x14ac:dyDescent="0.3">
      <c r="A151" s="66"/>
      <c r="B151" s="66"/>
      <c r="C151" s="66"/>
      <c r="D151" s="66"/>
    </row>
    <row r="152" spans="1:5" x14ac:dyDescent="0.3">
      <c r="A152" s="82">
        <v>5212</v>
      </c>
      <c r="B152" s="82">
        <v>5901</v>
      </c>
      <c r="C152" s="82" t="s">
        <v>153</v>
      </c>
      <c r="D152" s="82">
        <v>1</v>
      </c>
      <c r="E152" s="83" t="s">
        <v>154</v>
      </c>
    </row>
    <row r="153" spans="1:5" x14ac:dyDescent="0.3">
      <c r="A153" s="66"/>
      <c r="B153" s="66"/>
      <c r="C153" s="66"/>
      <c r="D153" s="66"/>
    </row>
    <row r="154" spans="1:5" x14ac:dyDescent="0.3">
      <c r="A154" s="82">
        <v>5213</v>
      </c>
      <c r="B154" s="82">
        <v>5901</v>
      </c>
      <c r="C154" s="82" t="s">
        <v>153</v>
      </c>
      <c r="D154" s="82">
        <v>120</v>
      </c>
      <c r="E154" s="83" t="s">
        <v>154</v>
      </c>
    </row>
    <row r="155" spans="1:5" x14ac:dyDescent="0.3">
      <c r="A155" s="66"/>
      <c r="B155" s="66"/>
      <c r="C155" s="66"/>
      <c r="D155" s="66"/>
    </row>
    <row r="156" spans="1:5" x14ac:dyDescent="0.3">
      <c r="A156" s="82">
        <v>5219</v>
      </c>
      <c r="B156" s="82">
        <v>5901</v>
      </c>
      <c r="C156" s="82" t="s">
        <v>155</v>
      </c>
      <c r="D156" s="82">
        <v>100</v>
      </c>
      <c r="E156" s="83" t="s">
        <v>154</v>
      </c>
    </row>
    <row r="157" spans="1:5" x14ac:dyDescent="0.3">
      <c r="A157" s="66"/>
      <c r="B157" s="66"/>
      <c r="C157" s="66"/>
      <c r="D157" s="66"/>
    </row>
    <row r="158" spans="1:5" x14ac:dyDescent="0.3">
      <c r="A158" s="72">
        <v>5512</v>
      </c>
      <c r="B158" s="56">
        <v>5019</v>
      </c>
      <c r="C158" s="56" t="s">
        <v>156</v>
      </c>
      <c r="D158" s="56">
        <v>10</v>
      </c>
      <c r="E158" s="53" t="s">
        <v>157</v>
      </c>
    </row>
    <row r="159" spans="1:5" s="54" customFormat="1" x14ac:dyDescent="0.3">
      <c r="A159" s="73"/>
      <c r="B159" s="67">
        <v>5132</v>
      </c>
      <c r="C159" s="67" t="s">
        <v>140</v>
      </c>
      <c r="D159" s="67">
        <v>100</v>
      </c>
      <c r="E159" s="54" t="s">
        <v>158</v>
      </c>
    </row>
    <row r="160" spans="1:5" s="54" customFormat="1" x14ac:dyDescent="0.3">
      <c r="A160" s="73"/>
      <c r="B160" s="67">
        <v>5134</v>
      </c>
      <c r="C160" s="67" t="s">
        <v>159</v>
      </c>
      <c r="D160" s="67"/>
    </row>
    <row r="161" spans="1:5" s="54" customFormat="1" x14ac:dyDescent="0.3">
      <c r="A161" s="73"/>
      <c r="B161" s="67">
        <v>5137</v>
      </c>
      <c r="C161" s="67" t="s">
        <v>127</v>
      </c>
      <c r="D161" s="67">
        <v>100</v>
      </c>
      <c r="E161" s="54" t="s">
        <v>160</v>
      </c>
    </row>
    <row r="162" spans="1:5" s="54" customFormat="1" x14ac:dyDescent="0.3">
      <c r="A162" s="59" t="s">
        <v>84</v>
      </c>
      <c r="B162" s="54">
        <v>5139</v>
      </c>
      <c r="C162" s="67" t="s">
        <v>146</v>
      </c>
      <c r="D162" s="54">
        <v>100</v>
      </c>
      <c r="E162" s="54" t="s">
        <v>161</v>
      </c>
    </row>
    <row r="163" spans="1:5" s="54" customFormat="1" x14ac:dyDescent="0.3">
      <c r="A163" s="59"/>
      <c r="B163" s="54">
        <v>5141</v>
      </c>
      <c r="C163" s="67" t="s">
        <v>218</v>
      </c>
      <c r="D163" s="54">
        <v>90</v>
      </c>
    </row>
    <row r="164" spans="1:5" s="54" customFormat="1" x14ac:dyDescent="0.3">
      <c r="A164" s="59"/>
      <c r="B164" s="54">
        <v>5154</v>
      </c>
      <c r="C164" s="67" t="s">
        <v>133</v>
      </c>
      <c r="D164" s="54">
        <v>100</v>
      </c>
    </row>
    <row r="165" spans="1:5" s="54" customFormat="1" x14ac:dyDescent="0.3">
      <c r="A165" s="59"/>
      <c r="B165" s="54">
        <v>5156</v>
      </c>
      <c r="C165" s="67" t="s">
        <v>147</v>
      </c>
      <c r="D165" s="54">
        <v>90</v>
      </c>
    </row>
    <row r="166" spans="1:5" s="54" customFormat="1" x14ac:dyDescent="0.3">
      <c r="A166" s="59"/>
      <c r="B166" s="54">
        <v>5162</v>
      </c>
      <c r="C166" s="67" t="s">
        <v>113</v>
      </c>
      <c r="D166" s="54">
        <v>7</v>
      </c>
    </row>
    <row r="167" spans="1:5" s="54" customFormat="1" x14ac:dyDescent="0.3">
      <c r="A167" s="59"/>
      <c r="B167" s="54">
        <v>5163</v>
      </c>
      <c r="C167" s="67" t="s">
        <v>143</v>
      </c>
      <c r="D167" s="54">
        <v>110</v>
      </c>
      <c r="E167" s="54" t="s">
        <v>162</v>
      </c>
    </row>
    <row r="168" spans="1:5" s="54" customFormat="1" x14ac:dyDescent="0.3">
      <c r="A168" s="59"/>
      <c r="B168" s="54">
        <v>5169</v>
      </c>
      <c r="C168" s="67" t="s">
        <v>81</v>
      </c>
      <c r="D168" s="54">
        <v>70</v>
      </c>
    </row>
    <row r="169" spans="1:5" s="54" customFormat="1" x14ac:dyDescent="0.3">
      <c r="A169" s="59"/>
      <c r="B169" s="54">
        <v>5171</v>
      </c>
      <c r="C169" s="67" t="s">
        <v>101</v>
      </c>
      <c r="D169" s="54">
        <v>100</v>
      </c>
      <c r="E169" s="54" t="s">
        <v>235</v>
      </c>
    </row>
    <row r="170" spans="1:5" x14ac:dyDescent="0.3">
      <c r="A170" s="82">
        <v>5512</v>
      </c>
      <c r="B170" s="82"/>
      <c r="C170" s="82" t="s">
        <v>163</v>
      </c>
      <c r="D170" s="82">
        <f>SUM(D158:D169)</f>
        <v>877</v>
      </c>
      <c r="E170" s="84"/>
    </row>
    <row r="171" spans="1:5" x14ac:dyDescent="0.3">
      <c r="A171" s="66"/>
      <c r="B171" s="66"/>
      <c r="C171" s="66"/>
      <c r="D171" s="66"/>
    </row>
    <row r="172" spans="1:5" x14ac:dyDescent="0.3">
      <c r="A172" s="58">
        <v>6112</v>
      </c>
      <c r="B172" s="53">
        <v>5023</v>
      </c>
      <c r="C172" s="56" t="s">
        <v>164</v>
      </c>
      <c r="D172" s="56">
        <v>2500</v>
      </c>
    </row>
    <row r="173" spans="1:5" x14ac:dyDescent="0.3">
      <c r="B173" s="53">
        <v>5031</v>
      </c>
      <c r="C173" s="56" t="s">
        <v>165</v>
      </c>
      <c r="D173" s="53">
        <v>350</v>
      </c>
    </row>
    <row r="174" spans="1:5" x14ac:dyDescent="0.3">
      <c r="A174" s="72"/>
      <c r="B174" s="53">
        <v>5032</v>
      </c>
      <c r="C174" s="56" t="s">
        <v>166</v>
      </c>
      <c r="D174" s="53">
        <v>300</v>
      </c>
    </row>
    <row r="175" spans="1:5" x14ac:dyDescent="0.3">
      <c r="A175" s="82">
        <v>6112</v>
      </c>
      <c r="B175" s="82"/>
      <c r="C175" s="82" t="s">
        <v>167</v>
      </c>
      <c r="D175" s="82">
        <f>SUM(D172:D174)</f>
        <v>3150</v>
      </c>
      <c r="E175" s="83"/>
    </row>
    <row r="176" spans="1:5" x14ac:dyDescent="0.3">
      <c r="A176" s="66"/>
      <c r="B176" s="66"/>
      <c r="C176" s="66"/>
      <c r="D176" s="66"/>
    </row>
    <row r="177" spans="1:5" s="54" customFormat="1" x14ac:dyDescent="0.3">
      <c r="A177" s="80"/>
      <c r="B177" s="54">
        <v>5011</v>
      </c>
      <c r="C177" s="54" t="s">
        <v>108</v>
      </c>
      <c r="D177" s="54">
        <v>5500</v>
      </c>
    </row>
    <row r="178" spans="1:5" s="54" customFormat="1" x14ac:dyDescent="0.3">
      <c r="A178" s="59"/>
      <c r="B178" s="54">
        <v>5021</v>
      </c>
      <c r="C178" s="67" t="s">
        <v>92</v>
      </c>
      <c r="D178" s="54">
        <v>200</v>
      </c>
    </row>
    <row r="179" spans="1:5" s="54" customFormat="1" x14ac:dyDescent="0.3">
      <c r="A179" s="59"/>
      <c r="B179" s="54">
        <v>5031</v>
      </c>
      <c r="C179" s="67" t="s">
        <v>97</v>
      </c>
      <c r="D179" s="54">
        <v>1400</v>
      </c>
    </row>
    <row r="180" spans="1:5" s="54" customFormat="1" x14ac:dyDescent="0.3">
      <c r="A180" s="59"/>
      <c r="B180" s="54">
        <v>5032</v>
      </c>
      <c r="C180" s="67" t="s">
        <v>98</v>
      </c>
      <c r="D180" s="54">
        <v>800</v>
      </c>
    </row>
    <row r="181" spans="1:5" s="54" customFormat="1" x14ac:dyDescent="0.3">
      <c r="A181" s="59"/>
      <c r="B181" s="54">
        <v>5038</v>
      </c>
      <c r="C181" s="67" t="s">
        <v>168</v>
      </c>
      <c r="D181" s="54">
        <v>32</v>
      </c>
    </row>
    <row r="182" spans="1:5" s="54" customFormat="1" x14ac:dyDescent="0.3">
      <c r="A182" s="59"/>
      <c r="B182" s="54">
        <v>5136</v>
      </c>
      <c r="C182" s="67" t="s">
        <v>109</v>
      </c>
      <c r="D182" s="54">
        <v>2</v>
      </c>
    </row>
    <row r="183" spans="1:5" s="54" customFormat="1" x14ac:dyDescent="0.3">
      <c r="A183" s="59"/>
      <c r="B183" s="54">
        <v>5137</v>
      </c>
      <c r="C183" s="67" t="s">
        <v>169</v>
      </c>
      <c r="D183" s="54">
        <v>1200</v>
      </c>
      <c r="E183" s="54" t="s">
        <v>234</v>
      </c>
    </row>
    <row r="184" spans="1:5" s="54" customFormat="1" x14ac:dyDescent="0.3">
      <c r="A184" s="59"/>
      <c r="B184" s="54">
        <v>5138</v>
      </c>
      <c r="C184" s="67" t="s">
        <v>170</v>
      </c>
      <c r="D184" s="54">
        <v>15</v>
      </c>
    </row>
    <row r="185" spans="1:5" s="54" customFormat="1" x14ac:dyDescent="0.3">
      <c r="A185" s="59"/>
      <c r="B185" s="54">
        <v>5139</v>
      </c>
      <c r="C185" s="67" t="s">
        <v>85</v>
      </c>
      <c r="D185" s="54">
        <v>200</v>
      </c>
    </row>
    <row r="186" spans="1:5" s="54" customFormat="1" x14ac:dyDescent="0.3">
      <c r="A186" s="59"/>
      <c r="B186" s="54">
        <v>5151</v>
      </c>
      <c r="C186" s="67" t="s">
        <v>111</v>
      </c>
      <c r="D186" s="54">
        <v>15</v>
      </c>
    </row>
    <row r="187" spans="1:5" s="54" customFormat="1" x14ac:dyDescent="0.3">
      <c r="A187" s="59"/>
      <c r="B187" s="54">
        <v>5154</v>
      </c>
      <c r="C187" s="67" t="s">
        <v>133</v>
      </c>
      <c r="D187" s="54">
        <v>340</v>
      </c>
    </row>
    <row r="188" spans="1:5" s="54" customFormat="1" x14ac:dyDescent="0.3">
      <c r="A188" s="59"/>
      <c r="B188" s="54">
        <v>5156</v>
      </c>
      <c r="C188" s="67" t="s">
        <v>147</v>
      </c>
      <c r="D188" s="54">
        <v>50</v>
      </c>
    </row>
    <row r="189" spans="1:5" s="54" customFormat="1" x14ac:dyDescent="0.3">
      <c r="A189" s="59"/>
      <c r="B189" s="54">
        <v>5161</v>
      </c>
      <c r="C189" s="67" t="s">
        <v>171</v>
      </c>
      <c r="D189" s="54">
        <v>152</v>
      </c>
    </row>
    <row r="190" spans="1:5" s="54" customFormat="1" x14ac:dyDescent="0.3">
      <c r="A190" s="59"/>
      <c r="B190" s="54">
        <v>5162</v>
      </c>
      <c r="C190" s="67" t="s">
        <v>172</v>
      </c>
      <c r="D190" s="54">
        <v>150</v>
      </c>
    </row>
    <row r="191" spans="1:5" s="54" customFormat="1" x14ac:dyDescent="0.3">
      <c r="A191" s="59"/>
      <c r="B191" s="54">
        <v>5163</v>
      </c>
      <c r="C191" s="67" t="s">
        <v>173</v>
      </c>
      <c r="D191" s="54">
        <v>330</v>
      </c>
      <c r="E191" s="54" t="s">
        <v>174</v>
      </c>
    </row>
    <row r="192" spans="1:5" s="54" customFormat="1" x14ac:dyDescent="0.3">
      <c r="A192" s="59"/>
      <c r="B192" s="54">
        <v>5164</v>
      </c>
      <c r="C192" s="67" t="s">
        <v>175</v>
      </c>
      <c r="D192" s="54">
        <v>210</v>
      </c>
      <c r="E192" s="54" t="s">
        <v>176</v>
      </c>
    </row>
    <row r="193" spans="1:5" s="54" customFormat="1" x14ac:dyDescent="0.3">
      <c r="A193" s="59"/>
      <c r="B193" s="54">
        <v>5166</v>
      </c>
      <c r="C193" s="67" t="s">
        <v>177</v>
      </c>
      <c r="D193" s="54">
        <v>320</v>
      </c>
    </row>
    <row r="194" spans="1:5" s="54" customFormat="1" x14ac:dyDescent="0.3">
      <c r="A194" s="59"/>
      <c r="B194" s="54">
        <v>5167</v>
      </c>
      <c r="C194" s="67" t="s">
        <v>178</v>
      </c>
      <c r="D194" s="54">
        <v>50</v>
      </c>
    </row>
    <row r="195" spans="1:5" s="54" customFormat="1" x14ac:dyDescent="0.3">
      <c r="A195" s="59"/>
      <c r="B195" s="54">
        <v>5168</v>
      </c>
      <c r="C195" s="67" t="s">
        <v>119</v>
      </c>
      <c r="D195" s="54">
        <v>650</v>
      </c>
      <c r="E195" s="54" t="s">
        <v>179</v>
      </c>
    </row>
    <row r="196" spans="1:5" s="54" customFormat="1" ht="28.8" x14ac:dyDescent="0.3">
      <c r="A196" s="59"/>
      <c r="B196" s="54">
        <v>5169</v>
      </c>
      <c r="C196" s="67" t="s">
        <v>81</v>
      </c>
      <c r="D196" s="54">
        <v>800</v>
      </c>
      <c r="E196" s="74" t="s">
        <v>180</v>
      </c>
    </row>
    <row r="197" spans="1:5" s="54" customFormat="1" x14ac:dyDescent="0.3">
      <c r="A197" s="59"/>
      <c r="B197" s="54">
        <v>5171</v>
      </c>
      <c r="C197" s="67" t="s">
        <v>101</v>
      </c>
      <c r="D197" s="54">
        <v>950</v>
      </c>
    </row>
    <row r="198" spans="1:5" x14ac:dyDescent="0.3">
      <c r="B198" s="53">
        <v>5172</v>
      </c>
      <c r="C198" s="56" t="s">
        <v>115</v>
      </c>
    </row>
    <row r="199" spans="1:5" x14ac:dyDescent="0.3">
      <c r="B199" s="53">
        <v>5173</v>
      </c>
      <c r="C199" s="56" t="s">
        <v>181</v>
      </c>
      <c r="D199" s="53">
        <v>100</v>
      </c>
    </row>
    <row r="200" spans="1:5" x14ac:dyDescent="0.3">
      <c r="B200" s="53">
        <v>5175</v>
      </c>
      <c r="C200" s="56" t="s">
        <v>182</v>
      </c>
      <c r="D200" s="53">
        <v>50</v>
      </c>
    </row>
    <row r="201" spans="1:5" x14ac:dyDescent="0.3">
      <c r="B201" s="53">
        <v>5179</v>
      </c>
      <c r="C201" s="56" t="s">
        <v>183</v>
      </c>
      <c r="D201" s="53">
        <v>20</v>
      </c>
      <c r="E201" s="53" t="s">
        <v>184</v>
      </c>
    </row>
    <row r="202" spans="1:5" x14ac:dyDescent="0.3">
      <c r="B202" s="53">
        <v>5194</v>
      </c>
      <c r="C202" s="56" t="s">
        <v>185</v>
      </c>
      <c r="D202" s="53">
        <v>100</v>
      </c>
      <c r="E202" s="53" t="s">
        <v>186</v>
      </c>
    </row>
    <row r="203" spans="1:5" x14ac:dyDescent="0.3">
      <c r="B203" s="53">
        <v>5229</v>
      </c>
      <c r="C203" s="56" t="s">
        <v>187</v>
      </c>
      <c r="D203" s="53">
        <v>60</v>
      </c>
    </row>
    <row r="204" spans="1:5" x14ac:dyDescent="0.3">
      <c r="B204" s="53">
        <v>5329</v>
      </c>
      <c r="C204" s="56" t="s">
        <v>187</v>
      </c>
      <c r="D204" s="53">
        <v>70</v>
      </c>
      <c r="E204" s="53" t="s">
        <v>188</v>
      </c>
    </row>
    <row r="205" spans="1:5" x14ac:dyDescent="0.3">
      <c r="B205" s="53">
        <v>5361</v>
      </c>
      <c r="C205" s="56" t="s">
        <v>189</v>
      </c>
      <c r="D205" s="53">
        <v>15</v>
      </c>
    </row>
    <row r="206" spans="1:5" x14ac:dyDescent="0.3">
      <c r="B206" s="53">
        <v>5362</v>
      </c>
      <c r="C206" s="56" t="s">
        <v>190</v>
      </c>
      <c r="D206" s="53">
        <v>55</v>
      </c>
      <c r="E206" s="53" t="s">
        <v>191</v>
      </c>
    </row>
    <row r="207" spans="1:5" x14ac:dyDescent="0.3">
      <c r="B207" s="53">
        <v>5365</v>
      </c>
      <c r="C207" s="56" t="s">
        <v>192</v>
      </c>
      <c r="D207" s="53">
        <v>55</v>
      </c>
      <c r="E207" s="53" t="s">
        <v>193</v>
      </c>
    </row>
    <row r="208" spans="1:5" ht="28.8" x14ac:dyDescent="0.3">
      <c r="B208" s="53">
        <v>5499</v>
      </c>
      <c r="C208" s="56" t="s">
        <v>194</v>
      </c>
      <c r="D208" s="53">
        <v>120</v>
      </c>
      <c r="E208" s="87" t="s">
        <v>226</v>
      </c>
    </row>
    <row r="209" spans="1:6" x14ac:dyDescent="0.3">
      <c r="B209" s="53">
        <v>6111</v>
      </c>
      <c r="C209" s="56" t="s">
        <v>115</v>
      </c>
    </row>
    <row r="210" spans="1:6" x14ac:dyDescent="0.3">
      <c r="B210" s="53">
        <v>6121</v>
      </c>
      <c r="C210" s="56" t="s">
        <v>195</v>
      </c>
    </row>
    <row r="211" spans="1:6" s="54" customFormat="1" x14ac:dyDescent="0.3">
      <c r="A211" s="59"/>
      <c r="B211" s="54">
        <v>6122</v>
      </c>
      <c r="C211" s="67" t="s">
        <v>196</v>
      </c>
      <c r="E211" s="81"/>
    </row>
    <row r="212" spans="1:6" s="54" customFormat="1" x14ac:dyDescent="0.3">
      <c r="A212" s="59"/>
      <c r="B212" s="54">
        <v>6125</v>
      </c>
      <c r="C212" s="67" t="s">
        <v>197</v>
      </c>
      <c r="D212" s="54">
        <v>500</v>
      </c>
      <c r="E212" s="61" t="s">
        <v>263</v>
      </c>
    </row>
    <row r="213" spans="1:6" s="54" customFormat="1" x14ac:dyDescent="0.3">
      <c r="A213" s="59"/>
      <c r="B213" s="54">
        <v>6130</v>
      </c>
      <c r="C213" s="67" t="s">
        <v>198</v>
      </c>
      <c r="D213" s="54">
        <v>132</v>
      </c>
      <c r="E213" s="54" t="s">
        <v>199</v>
      </c>
    </row>
    <row r="214" spans="1:6" x14ac:dyDescent="0.3">
      <c r="A214" s="82">
        <v>6171</v>
      </c>
      <c r="B214" s="82"/>
      <c r="C214" s="82" t="s">
        <v>200</v>
      </c>
      <c r="D214" s="82">
        <f>SUM(D177:D213)</f>
        <v>14643</v>
      </c>
      <c r="E214" s="83"/>
    </row>
    <row r="215" spans="1:6" x14ac:dyDescent="0.3">
      <c r="A215" s="66"/>
      <c r="B215" s="66"/>
      <c r="C215" s="66"/>
      <c r="D215" s="66"/>
    </row>
    <row r="216" spans="1:6" x14ac:dyDescent="0.3">
      <c r="A216" s="7"/>
    </row>
    <row r="217" spans="1:6" s="54" customFormat="1" x14ac:dyDescent="0.3">
      <c r="A217" s="85"/>
    </row>
    <row r="218" spans="1:6" s="54" customFormat="1" x14ac:dyDescent="0.3">
      <c r="A218" s="59">
        <v>6409</v>
      </c>
      <c r="B218" s="54">
        <v>5901</v>
      </c>
      <c r="C218" s="67" t="s">
        <v>201</v>
      </c>
      <c r="E218" s="86" t="s">
        <v>214</v>
      </c>
    </row>
    <row r="219" spans="1:6" s="54" customFormat="1" x14ac:dyDescent="0.3">
      <c r="A219" s="59"/>
      <c r="B219" s="54">
        <v>6901</v>
      </c>
      <c r="C219" s="67" t="s">
        <v>202</v>
      </c>
      <c r="E219" s="86"/>
    </row>
    <row r="220" spans="1:6" x14ac:dyDescent="0.3">
      <c r="A220" s="82">
        <v>6409</v>
      </c>
      <c r="B220" s="82"/>
      <c r="C220" s="82" t="s">
        <v>203</v>
      </c>
      <c r="D220" s="82">
        <f>D218</f>
        <v>0</v>
      </c>
      <c r="E220" s="83"/>
    </row>
    <row r="222" spans="1:6" ht="17.399999999999999" x14ac:dyDescent="0.3">
      <c r="A222" s="94" t="s">
        <v>18</v>
      </c>
      <c r="B222" s="94"/>
      <c r="C222" s="94"/>
      <c r="D222" s="95">
        <f>D4+D12+D15+D42+D57+D66+D74+D79+D82+D90+D100+D108+D115+D121+D140+D147+D150+D152+D170+D175+D214+D220+D24+D154+D35+D156+D123+D135+D69</f>
        <v>52711</v>
      </c>
      <c r="E222" s="95">
        <f>'PŘÍJMY 2024'!D52-'VÝDAJE 2024'!D222+D225</f>
        <v>-2792</v>
      </c>
      <c r="F222" s="53" t="s">
        <v>267</v>
      </c>
    </row>
    <row r="224" spans="1:6" x14ac:dyDescent="0.3">
      <c r="B224" s="53">
        <v>8124</v>
      </c>
      <c r="C224" s="53" t="s">
        <v>204</v>
      </c>
      <c r="D224" s="53">
        <v>1434</v>
      </c>
    </row>
    <row r="225" spans="2:4" x14ac:dyDescent="0.3">
      <c r="B225" s="53">
        <v>8115</v>
      </c>
      <c r="C225" s="53" t="s">
        <v>205</v>
      </c>
      <c r="D225" s="53">
        <v>-1434</v>
      </c>
    </row>
  </sheetData>
  <sheetProtection algorithmName="SHA-512" hashValue="scoilq1ogDyPzR+vi907TkvNm4AoaR2g5AjGBIJHhGw2DmAcD85wrmo8gVtSqyGX4XRbjdeHxbBrLJ2vtgx5Ig==" saltValue="VinipsmGLZxids+4XQH2fw==" spinCount="100000" sheet="1" objects="1" scenarios="1"/>
  <mergeCells count="4">
    <mergeCell ref="E125:E127"/>
    <mergeCell ref="E218:E219"/>
    <mergeCell ref="A1:E1"/>
    <mergeCell ref="A222:C22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3BB55-5D20-49C3-8F41-48B1D7AA0C9A}">
  <dimension ref="A1:F50"/>
  <sheetViews>
    <sheetView view="pageLayout" topLeftCell="A24" zoomScaleNormal="100" workbookViewId="0">
      <selection activeCell="A46" sqref="A46:B46"/>
    </sheetView>
  </sheetViews>
  <sheetFormatPr defaultRowHeight="14.4" x14ac:dyDescent="0.3"/>
  <cols>
    <col min="1" max="1" width="10.88671875" style="14" customWidth="1"/>
    <col min="2" max="2" width="58.44140625" style="2" customWidth="1"/>
    <col min="3" max="3" width="13.33203125" style="2" customWidth="1"/>
    <col min="248" max="248" width="7.109375" customWidth="1"/>
    <col min="249" max="249" width="30.33203125" customWidth="1"/>
    <col min="250" max="250" width="22.44140625" customWidth="1"/>
    <col min="251" max="251" width="20.5546875" customWidth="1"/>
    <col min="252" max="252" width="0" hidden="1" customWidth="1"/>
    <col min="504" max="504" width="7.109375" customWidth="1"/>
    <col min="505" max="505" width="30.33203125" customWidth="1"/>
    <col min="506" max="506" width="22.44140625" customWidth="1"/>
    <col min="507" max="507" width="20.5546875" customWidth="1"/>
    <col min="508" max="508" width="0" hidden="1" customWidth="1"/>
    <col min="760" max="760" width="7.109375" customWidth="1"/>
    <col min="761" max="761" width="30.33203125" customWidth="1"/>
    <col min="762" max="762" width="22.44140625" customWidth="1"/>
    <col min="763" max="763" width="20.5546875" customWidth="1"/>
    <col min="764" max="764" width="0" hidden="1" customWidth="1"/>
    <col min="1016" max="1016" width="7.109375" customWidth="1"/>
    <col min="1017" max="1017" width="30.33203125" customWidth="1"/>
    <col min="1018" max="1018" width="22.44140625" customWidth="1"/>
    <col min="1019" max="1019" width="20.5546875" customWidth="1"/>
    <col min="1020" max="1020" width="0" hidden="1" customWidth="1"/>
    <col min="1272" max="1272" width="7.109375" customWidth="1"/>
    <col min="1273" max="1273" width="30.33203125" customWidth="1"/>
    <col min="1274" max="1274" width="22.44140625" customWidth="1"/>
    <col min="1275" max="1275" width="20.5546875" customWidth="1"/>
    <col min="1276" max="1276" width="0" hidden="1" customWidth="1"/>
    <col min="1528" max="1528" width="7.109375" customWidth="1"/>
    <col min="1529" max="1529" width="30.33203125" customWidth="1"/>
    <col min="1530" max="1530" width="22.44140625" customWidth="1"/>
    <col min="1531" max="1531" width="20.5546875" customWidth="1"/>
    <col min="1532" max="1532" width="0" hidden="1" customWidth="1"/>
    <col min="1784" max="1784" width="7.109375" customWidth="1"/>
    <col min="1785" max="1785" width="30.33203125" customWidth="1"/>
    <col min="1786" max="1786" width="22.44140625" customWidth="1"/>
    <col min="1787" max="1787" width="20.5546875" customWidth="1"/>
    <col min="1788" max="1788" width="0" hidden="1" customWidth="1"/>
    <col min="2040" max="2040" width="7.109375" customWidth="1"/>
    <col min="2041" max="2041" width="30.33203125" customWidth="1"/>
    <col min="2042" max="2042" width="22.44140625" customWidth="1"/>
    <col min="2043" max="2043" width="20.5546875" customWidth="1"/>
    <col min="2044" max="2044" width="0" hidden="1" customWidth="1"/>
    <col min="2296" max="2296" width="7.109375" customWidth="1"/>
    <col min="2297" max="2297" width="30.33203125" customWidth="1"/>
    <col min="2298" max="2298" width="22.44140625" customWidth="1"/>
    <col min="2299" max="2299" width="20.5546875" customWidth="1"/>
    <col min="2300" max="2300" width="0" hidden="1" customWidth="1"/>
    <col min="2552" max="2552" width="7.109375" customWidth="1"/>
    <col min="2553" max="2553" width="30.33203125" customWidth="1"/>
    <col min="2554" max="2554" width="22.44140625" customWidth="1"/>
    <col min="2555" max="2555" width="20.5546875" customWidth="1"/>
    <col min="2556" max="2556" width="0" hidden="1" customWidth="1"/>
    <col min="2808" max="2808" width="7.109375" customWidth="1"/>
    <col min="2809" max="2809" width="30.33203125" customWidth="1"/>
    <col min="2810" max="2810" width="22.44140625" customWidth="1"/>
    <col min="2811" max="2811" width="20.5546875" customWidth="1"/>
    <col min="2812" max="2812" width="0" hidden="1" customWidth="1"/>
    <col min="3064" max="3064" width="7.109375" customWidth="1"/>
    <col min="3065" max="3065" width="30.33203125" customWidth="1"/>
    <col min="3066" max="3066" width="22.44140625" customWidth="1"/>
    <col min="3067" max="3067" width="20.5546875" customWidth="1"/>
    <col min="3068" max="3068" width="0" hidden="1" customWidth="1"/>
    <col min="3320" max="3320" width="7.109375" customWidth="1"/>
    <col min="3321" max="3321" width="30.33203125" customWidth="1"/>
    <col min="3322" max="3322" width="22.44140625" customWidth="1"/>
    <col min="3323" max="3323" width="20.5546875" customWidth="1"/>
    <col min="3324" max="3324" width="0" hidden="1" customWidth="1"/>
    <col min="3576" max="3576" width="7.109375" customWidth="1"/>
    <col min="3577" max="3577" width="30.33203125" customWidth="1"/>
    <col min="3578" max="3578" width="22.44140625" customWidth="1"/>
    <col min="3579" max="3579" width="20.5546875" customWidth="1"/>
    <col min="3580" max="3580" width="0" hidden="1" customWidth="1"/>
    <col min="3832" max="3832" width="7.109375" customWidth="1"/>
    <col min="3833" max="3833" width="30.33203125" customWidth="1"/>
    <col min="3834" max="3834" width="22.44140625" customWidth="1"/>
    <col min="3835" max="3835" width="20.5546875" customWidth="1"/>
    <col min="3836" max="3836" width="0" hidden="1" customWidth="1"/>
    <col min="4088" max="4088" width="7.109375" customWidth="1"/>
    <col min="4089" max="4089" width="30.33203125" customWidth="1"/>
    <col min="4090" max="4090" width="22.44140625" customWidth="1"/>
    <col min="4091" max="4091" width="20.5546875" customWidth="1"/>
    <col min="4092" max="4092" width="0" hidden="1" customWidth="1"/>
    <col min="4344" max="4344" width="7.109375" customWidth="1"/>
    <col min="4345" max="4345" width="30.33203125" customWidth="1"/>
    <col min="4346" max="4346" width="22.44140625" customWidth="1"/>
    <col min="4347" max="4347" width="20.5546875" customWidth="1"/>
    <col min="4348" max="4348" width="0" hidden="1" customWidth="1"/>
    <col min="4600" max="4600" width="7.109375" customWidth="1"/>
    <col min="4601" max="4601" width="30.33203125" customWidth="1"/>
    <col min="4602" max="4602" width="22.44140625" customWidth="1"/>
    <col min="4603" max="4603" width="20.5546875" customWidth="1"/>
    <col min="4604" max="4604" width="0" hidden="1" customWidth="1"/>
    <col min="4856" max="4856" width="7.109375" customWidth="1"/>
    <col min="4857" max="4857" width="30.33203125" customWidth="1"/>
    <col min="4858" max="4858" width="22.44140625" customWidth="1"/>
    <col min="4859" max="4859" width="20.5546875" customWidth="1"/>
    <col min="4860" max="4860" width="0" hidden="1" customWidth="1"/>
    <col min="5112" max="5112" width="7.109375" customWidth="1"/>
    <col min="5113" max="5113" width="30.33203125" customWidth="1"/>
    <col min="5114" max="5114" width="22.44140625" customWidth="1"/>
    <col min="5115" max="5115" width="20.5546875" customWidth="1"/>
    <col min="5116" max="5116" width="0" hidden="1" customWidth="1"/>
    <col min="5368" max="5368" width="7.109375" customWidth="1"/>
    <col min="5369" max="5369" width="30.33203125" customWidth="1"/>
    <col min="5370" max="5370" width="22.44140625" customWidth="1"/>
    <col min="5371" max="5371" width="20.5546875" customWidth="1"/>
    <col min="5372" max="5372" width="0" hidden="1" customWidth="1"/>
    <col min="5624" max="5624" width="7.109375" customWidth="1"/>
    <col min="5625" max="5625" width="30.33203125" customWidth="1"/>
    <col min="5626" max="5626" width="22.44140625" customWidth="1"/>
    <col min="5627" max="5627" width="20.5546875" customWidth="1"/>
    <col min="5628" max="5628" width="0" hidden="1" customWidth="1"/>
    <col min="5880" max="5880" width="7.109375" customWidth="1"/>
    <col min="5881" max="5881" width="30.33203125" customWidth="1"/>
    <col min="5882" max="5882" width="22.44140625" customWidth="1"/>
    <col min="5883" max="5883" width="20.5546875" customWidth="1"/>
    <col min="5884" max="5884" width="0" hidden="1" customWidth="1"/>
    <col min="6136" max="6136" width="7.109375" customWidth="1"/>
    <col min="6137" max="6137" width="30.33203125" customWidth="1"/>
    <col min="6138" max="6138" width="22.44140625" customWidth="1"/>
    <col min="6139" max="6139" width="20.5546875" customWidth="1"/>
    <col min="6140" max="6140" width="0" hidden="1" customWidth="1"/>
    <col min="6392" max="6392" width="7.109375" customWidth="1"/>
    <col min="6393" max="6393" width="30.33203125" customWidth="1"/>
    <col min="6394" max="6394" width="22.44140625" customWidth="1"/>
    <col min="6395" max="6395" width="20.5546875" customWidth="1"/>
    <col min="6396" max="6396" width="0" hidden="1" customWidth="1"/>
    <col min="6648" max="6648" width="7.109375" customWidth="1"/>
    <col min="6649" max="6649" width="30.33203125" customWidth="1"/>
    <col min="6650" max="6650" width="22.44140625" customWidth="1"/>
    <col min="6651" max="6651" width="20.5546875" customWidth="1"/>
    <col min="6652" max="6652" width="0" hidden="1" customWidth="1"/>
    <col min="6904" max="6904" width="7.109375" customWidth="1"/>
    <col min="6905" max="6905" width="30.33203125" customWidth="1"/>
    <col min="6906" max="6906" width="22.44140625" customWidth="1"/>
    <col min="6907" max="6907" width="20.5546875" customWidth="1"/>
    <col min="6908" max="6908" width="0" hidden="1" customWidth="1"/>
    <col min="7160" max="7160" width="7.109375" customWidth="1"/>
    <col min="7161" max="7161" width="30.33203125" customWidth="1"/>
    <col min="7162" max="7162" width="22.44140625" customWidth="1"/>
    <col min="7163" max="7163" width="20.5546875" customWidth="1"/>
    <col min="7164" max="7164" width="0" hidden="1" customWidth="1"/>
    <col min="7416" max="7416" width="7.109375" customWidth="1"/>
    <col min="7417" max="7417" width="30.33203125" customWidth="1"/>
    <col min="7418" max="7418" width="22.44140625" customWidth="1"/>
    <col min="7419" max="7419" width="20.5546875" customWidth="1"/>
    <col min="7420" max="7420" width="0" hidden="1" customWidth="1"/>
    <col min="7672" max="7672" width="7.109375" customWidth="1"/>
    <col min="7673" max="7673" width="30.33203125" customWidth="1"/>
    <col min="7674" max="7674" width="22.44140625" customWidth="1"/>
    <col min="7675" max="7675" width="20.5546875" customWidth="1"/>
    <col min="7676" max="7676" width="0" hidden="1" customWidth="1"/>
    <col min="7928" max="7928" width="7.109375" customWidth="1"/>
    <col min="7929" max="7929" width="30.33203125" customWidth="1"/>
    <col min="7930" max="7930" width="22.44140625" customWidth="1"/>
    <col min="7931" max="7931" width="20.5546875" customWidth="1"/>
    <col min="7932" max="7932" width="0" hidden="1" customWidth="1"/>
    <col min="8184" max="8184" width="7.109375" customWidth="1"/>
    <col min="8185" max="8185" width="30.33203125" customWidth="1"/>
    <col min="8186" max="8186" width="22.44140625" customWidth="1"/>
    <col min="8187" max="8187" width="20.5546875" customWidth="1"/>
    <col min="8188" max="8188" width="0" hidden="1" customWidth="1"/>
    <col min="8440" max="8440" width="7.109375" customWidth="1"/>
    <col min="8441" max="8441" width="30.33203125" customWidth="1"/>
    <col min="8442" max="8442" width="22.44140625" customWidth="1"/>
    <col min="8443" max="8443" width="20.5546875" customWidth="1"/>
    <col min="8444" max="8444" width="0" hidden="1" customWidth="1"/>
    <col min="8696" max="8696" width="7.109375" customWidth="1"/>
    <col min="8697" max="8697" width="30.33203125" customWidth="1"/>
    <col min="8698" max="8698" width="22.44140625" customWidth="1"/>
    <col min="8699" max="8699" width="20.5546875" customWidth="1"/>
    <col min="8700" max="8700" width="0" hidden="1" customWidth="1"/>
    <col min="8952" max="8952" width="7.109375" customWidth="1"/>
    <col min="8953" max="8953" width="30.33203125" customWidth="1"/>
    <col min="8954" max="8954" width="22.44140625" customWidth="1"/>
    <col min="8955" max="8955" width="20.5546875" customWidth="1"/>
    <col min="8956" max="8956" width="0" hidden="1" customWidth="1"/>
    <col min="9208" max="9208" width="7.109375" customWidth="1"/>
    <col min="9209" max="9209" width="30.33203125" customWidth="1"/>
    <col min="9210" max="9210" width="22.44140625" customWidth="1"/>
    <col min="9211" max="9211" width="20.5546875" customWidth="1"/>
    <col min="9212" max="9212" width="0" hidden="1" customWidth="1"/>
    <col min="9464" max="9464" width="7.109375" customWidth="1"/>
    <col min="9465" max="9465" width="30.33203125" customWidth="1"/>
    <col min="9466" max="9466" width="22.44140625" customWidth="1"/>
    <col min="9467" max="9467" width="20.5546875" customWidth="1"/>
    <col min="9468" max="9468" width="0" hidden="1" customWidth="1"/>
    <col min="9720" max="9720" width="7.109375" customWidth="1"/>
    <col min="9721" max="9721" width="30.33203125" customWidth="1"/>
    <col min="9722" max="9722" width="22.44140625" customWidth="1"/>
    <col min="9723" max="9723" width="20.5546875" customWidth="1"/>
    <col min="9724" max="9724" width="0" hidden="1" customWidth="1"/>
    <col min="9976" max="9976" width="7.109375" customWidth="1"/>
    <col min="9977" max="9977" width="30.33203125" customWidth="1"/>
    <col min="9978" max="9978" width="22.44140625" customWidth="1"/>
    <col min="9979" max="9979" width="20.5546875" customWidth="1"/>
    <col min="9980" max="9980" width="0" hidden="1" customWidth="1"/>
    <col min="10232" max="10232" width="7.109375" customWidth="1"/>
    <col min="10233" max="10233" width="30.33203125" customWidth="1"/>
    <col min="10234" max="10234" width="22.44140625" customWidth="1"/>
    <col min="10235" max="10235" width="20.5546875" customWidth="1"/>
    <col min="10236" max="10236" width="0" hidden="1" customWidth="1"/>
    <col min="10488" max="10488" width="7.109375" customWidth="1"/>
    <col min="10489" max="10489" width="30.33203125" customWidth="1"/>
    <col min="10490" max="10490" width="22.44140625" customWidth="1"/>
    <col min="10491" max="10491" width="20.5546875" customWidth="1"/>
    <col min="10492" max="10492" width="0" hidden="1" customWidth="1"/>
    <col min="10744" max="10744" width="7.109375" customWidth="1"/>
    <col min="10745" max="10745" width="30.33203125" customWidth="1"/>
    <col min="10746" max="10746" width="22.44140625" customWidth="1"/>
    <col min="10747" max="10747" width="20.5546875" customWidth="1"/>
    <col min="10748" max="10748" width="0" hidden="1" customWidth="1"/>
    <col min="11000" max="11000" width="7.109375" customWidth="1"/>
    <col min="11001" max="11001" width="30.33203125" customWidth="1"/>
    <col min="11002" max="11002" width="22.44140625" customWidth="1"/>
    <col min="11003" max="11003" width="20.5546875" customWidth="1"/>
    <col min="11004" max="11004" width="0" hidden="1" customWidth="1"/>
    <col min="11256" max="11256" width="7.109375" customWidth="1"/>
    <col min="11257" max="11257" width="30.33203125" customWidth="1"/>
    <col min="11258" max="11258" width="22.44140625" customWidth="1"/>
    <col min="11259" max="11259" width="20.5546875" customWidth="1"/>
    <col min="11260" max="11260" width="0" hidden="1" customWidth="1"/>
    <col min="11512" max="11512" width="7.109375" customWidth="1"/>
    <col min="11513" max="11513" width="30.33203125" customWidth="1"/>
    <col min="11514" max="11514" width="22.44140625" customWidth="1"/>
    <col min="11515" max="11515" width="20.5546875" customWidth="1"/>
    <col min="11516" max="11516" width="0" hidden="1" customWidth="1"/>
    <col min="11768" max="11768" width="7.109375" customWidth="1"/>
    <col min="11769" max="11769" width="30.33203125" customWidth="1"/>
    <col min="11770" max="11770" width="22.44140625" customWidth="1"/>
    <col min="11771" max="11771" width="20.5546875" customWidth="1"/>
    <col min="11772" max="11772" width="0" hidden="1" customWidth="1"/>
    <col min="12024" max="12024" width="7.109375" customWidth="1"/>
    <col min="12025" max="12025" width="30.33203125" customWidth="1"/>
    <col min="12026" max="12026" width="22.44140625" customWidth="1"/>
    <col min="12027" max="12027" width="20.5546875" customWidth="1"/>
    <col min="12028" max="12028" width="0" hidden="1" customWidth="1"/>
    <col min="12280" max="12280" width="7.109375" customWidth="1"/>
    <col min="12281" max="12281" width="30.33203125" customWidth="1"/>
    <col min="12282" max="12282" width="22.44140625" customWidth="1"/>
    <col min="12283" max="12283" width="20.5546875" customWidth="1"/>
    <col min="12284" max="12284" width="0" hidden="1" customWidth="1"/>
    <col min="12536" max="12536" width="7.109375" customWidth="1"/>
    <col min="12537" max="12537" width="30.33203125" customWidth="1"/>
    <col min="12538" max="12538" width="22.44140625" customWidth="1"/>
    <col min="12539" max="12539" width="20.5546875" customWidth="1"/>
    <col min="12540" max="12540" width="0" hidden="1" customWidth="1"/>
    <col min="12792" max="12792" width="7.109375" customWidth="1"/>
    <col min="12793" max="12793" width="30.33203125" customWidth="1"/>
    <col min="12794" max="12794" width="22.44140625" customWidth="1"/>
    <col min="12795" max="12795" width="20.5546875" customWidth="1"/>
    <col min="12796" max="12796" width="0" hidden="1" customWidth="1"/>
    <col min="13048" max="13048" width="7.109375" customWidth="1"/>
    <col min="13049" max="13049" width="30.33203125" customWidth="1"/>
    <col min="13050" max="13050" width="22.44140625" customWidth="1"/>
    <col min="13051" max="13051" width="20.5546875" customWidth="1"/>
    <col min="13052" max="13052" width="0" hidden="1" customWidth="1"/>
    <col min="13304" max="13304" width="7.109375" customWidth="1"/>
    <col min="13305" max="13305" width="30.33203125" customWidth="1"/>
    <col min="13306" max="13306" width="22.44140625" customWidth="1"/>
    <col min="13307" max="13307" width="20.5546875" customWidth="1"/>
    <col min="13308" max="13308" width="0" hidden="1" customWidth="1"/>
    <col min="13560" max="13560" width="7.109375" customWidth="1"/>
    <col min="13561" max="13561" width="30.33203125" customWidth="1"/>
    <col min="13562" max="13562" width="22.44140625" customWidth="1"/>
    <col min="13563" max="13563" width="20.5546875" customWidth="1"/>
    <col min="13564" max="13564" width="0" hidden="1" customWidth="1"/>
    <col min="13816" max="13816" width="7.109375" customWidth="1"/>
    <col min="13817" max="13817" width="30.33203125" customWidth="1"/>
    <col min="13818" max="13818" width="22.44140625" customWidth="1"/>
    <col min="13819" max="13819" width="20.5546875" customWidth="1"/>
    <col min="13820" max="13820" width="0" hidden="1" customWidth="1"/>
    <col min="14072" max="14072" width="7.109375" customWidth="1"/>
    <col min="14073" max="14073" width="30.33203125" customWidth="1"/>
    <col min="14074" max="14074" width="22.44140625" customWidth="1"/>
    <col min="14075" max="14075" width="20.5546875" customWidth="1"/>
    <col min="14076" max="14076" width="0" hidden="1" customWidth="1"/>
    <col min="14328" max="14328" width="7.109375" customWidth="1"/>
    <col min="14329" max="14329" width="30.33203125" customWidth="1"/>
    <col min="14330" max="14330" width="22.44140625" customWidth="1"/>
    <col min="14331" max="14331" width="20.5546875" customWidth="1"/>
    <col min="14332" max="14332" width="0" hidden="1" customWidth="1"/>
    <col min="14584" max="14584" width="7.109375" customWidth="1"/>
    <col min="14585" max="14585" width="30.33203125" customWidth="1"/>
    <col min="14586" max="14586" width="22.44140625" customWidth="1"/>
    <col min="14587" max="14587" width="20.5546875" customWidth="1"/>
    <col min="14588" max="14588" width="0" hidden="1" customWidth="1"/>
    <col min="14840" max="14840" width="7.109375" customWidth="1"/>
    <col min="14841" max="14841" width="30.33203125" customWidth="1"/>
    <col min="14842" max="14842" width="22.44140625" customWidth="1"/>
    <col min="14843" max="14843" width="20.5546875" customWidth="1"/>
    <col min="14844" max="14844" width="0" hidden="1" customWidth="1"/>
    <col min="15096" max="15096" width="7.109375" customWidth="1"/>
    <col min="15097" max="15097" width="30.33203125" customWidth="1"/>
    <col min="15098" max="15098" width="22.44140625" customWidth="1"/>
    <col min="15099" max="15099" width="20.5546875" customWidth="1"/>
    <col min="15100" max="15100" width="0" hidden="1" customWidth="1"/>
    <col min="15352" max="15352" width="7.109375" customWidth="1"/>
    <col min="15353" max="15353" width="30.33203125" customWidth="1"/>
    <col min="15354" max="15354" width="22.44140625" customWidth="1"/>
    <col min="15355" max="15355" width="20.5546875" customWidth="1"/>
    <col min="15356" max="15356" width="0" hidden="1" customWidth="1"/>
    <col min="15608" max="15608" width="7.109375" customWidth="1"/>
    <col min="15609" max="15609" width="30.33203125" customWidth="1"/>
    <col min="15610" max="15610" width="22.44140625" customWidth="1"/>
    <col min="15611" max="15611" width="20.5546875" customWidth="1"/>
    <col min="15612" max="15612" width="0" hidden="1" customWidth="1"/>
    <col min="15864" max="15864" width="7.109375" customWidth="1"/>
    <col min="15865" max="15865" width="30.33203125" customWidth="1"/>
    <col min="15866" max="15866" width="22.44140625" customWidth="1"/>
    <col min="15867" max="15867" width="20.5546875" customWidth="1"/>
    <col min="15868" max="15868" width="0" hidden="1" customWidth="1"/>
    <col min="16120" max="16120" width="7.109375" customWidth="1"/>
    <col min="16121" max="16121" width="30.33203125" customWidth="1"/>
    <col min="16122" max="16122" width="22.44140625" customWidth="1"/>
    <col min="16123" max="16123" width="20.5546875" customWidth="1"/>
    <col min="16124" max="16124" width="0" hidden="1" customWidth="1"/>
  </cols>
  <sheetData>
    <row r="1" spans="1:3" ht="35.4" customHeight="1" thickBot="1" x14ac:dyDescent="0.35">
      <c r="A1" s="29" t="s">
        <v>241</v>
      </c>
      <c r="B1" s="30"/>
      <c r="C1" s="31"/>
    </row>
    <row r="2" spans="1:3" ht="15" thickBot="1" x14ac:dyDescent="0.35">
      <c r="A2" s="32"/>
      <c r="B2" s="5"/>
      <c r="C2" s="33"/>
    </row>
    <row r="3" spans="1:3" ht="17.399999999999999" customHeight="1" x14ac:dyDescent="0.3">
      <c r="A3" s="38" t="s">
        <v>206</v>
      </c>
      <c r="B3" s="39"/>
      <c r="C3" s="40"/>
    </row>
    <row r="4" spans="1:3" ht="15" thickBot="1" x14ac:dyDescent="0.35">
      <c r="A4" s="41"/>
      <c r="B4" s="42"/>
      <c r="C4" s="43"/>
    </row>
    <row r="5" spans="1:3" x14ac:dyDescent="0.3">
      <c r="A5" s="15" t="s">
        <v>19</v>
      </c>
      <c r="B5" s="11" t="s">
        <v>22</v>
      </c>
      <c r="C5" s="12" t="s">
        <v>23</v>
      </c>
    </row>
    <row r="6" spans="1:3" x14ac:dyDescent="0.3">
      <c r="A6" s="16"/>
      <c r="B6" s="4" t="s">
        <v>240</v>
      </c>
      <c r="C6" s="8">
        <f>'PŘÍJMY 2024'!D22</f>
        <v>44107</v>
      </c>
    </row>
    <row r="7" spans="1:3" x14ac:dyDescent="0.3">
      <c r="A7" s="16"/>
      <c r="B7" s="4" t="s">
        <v>236</v>
      </c>
      <c r="C7" s="8">
        <f>'PŘÍJMY 2024'!D24</f>
        <v>550</v>
      </c>
    </row>
    <row r="8" spans="1:3" x14ac:dyDescent="0.3">
      <c r="A8" s="16"/>
      <c r="B8" s="4" t="s">
        <v>237</v>
      </c>
      <c r="C8" s="8">
        <f>'PŘÍJMY 2024'!D29</f>
        <v>2812</v>
      </c>
    </row>
    <row r="9" spans="1:3" x14ac:dyDescent="0.3">
      <c r="A9" s="16"/>
      <c r="B9" s="4" t="s">
        <v>238</v>
      </c>
      <c r="C9" s="8">
        <f>'PŘÍJMY 2024'!D40</f>
        <v>3230</v>
      </c>
    </row>
    <row r="10" spans="1:3" ht="15" thickBot="1" x14ac:dyDescent="0.35">
      <c r="A10" s="44"/>
      <c r="B10" s="9" t="s">
        <v>247</v>
      </c>
      <c r="C10" s="10">
        <f>'PŘÍJMY 2024'!D50</f>
        <v>654</v>
      </c>
    </row>
    <row r="11" spans="1:3" ht="16.2" thickBot="1" x14ac:dyDescent="0.35">
      <c r="A11" s="45" t="s">
        <v>245</v>
      </c>
      <c r="B11" s="48"/>
      <c r="C11" s="49">
        <f>SUM(C6:C10)</f>
        <v>51353</v>
      </c>
    </row>
    <row r="12" spans="1:3" ht="15" thickBot="1" x14ac:dyDescent="0.35">
      <c r="A12" s="34"/>
      <c r="B12" s="35"/>
      <c r="C12" s="36"/>
    </row>
    <row r="13" spans="1:3" ht="17.399999999999999" customHeight="1" x14ac:dyDescent="0.3">
      <c r="A13" s="38" t="s">
        <v>207</v>
      </c>
      <c r="B13" s="39"/>
      <c r="C13" s="40"/>
    </row>
    <row r="14" spans="1:3" ht="15" customHeight="1" thickBot="1" x14ac:dyDescent="0.35">
      <c r="A14" s="41"/>
      <c r="B14" s="42"/>
      <c r="C14" s="43"/>
    </row>
    <row r="15" spans="1:3" x14ac:dyDescent="0.3">
      <c r="A15" s="15" t="s">
        <v>19</v>
      </c>
      <c r="B15" s="11" t="s">
        <v>22</v>
      </c>
      <c r="C15" s="12" t="s">
        <v>23</v>
      </c>
    </row>
    <row r="16" spans="1:3" x14ac:dyDescent="0.3">
      <c r="A16" s="17">
        <v>1039</v>
      </c>
      <c r="B16" s="4" t="s">
        <v>248</v>
      </c>
      <c r="C16" s="8">
        <f>'VÝDAJE 2024'!D4</f>
        <v>500</v>
      </c>
    </row>
    <row r="17" spans="1:3" x14ac:dyDescent="0.3">
      <c r="A17" s="17">
        <v>2212</v>
      </c>
      <c r="B17" s="4" t="s">
        <v>0</v>
      </c>
      <c r="C17" s="8">
        <f>'VÝDAJE 2024'!D12</f>
        <v>6740</v>
      </c>
    </row>
    <row r="18" spans="1:3" x14ac:dyDescent="0.3">
      <c r="A18" s="17">
        <v>2292</v>
      </c>
      <c r="B18" s="4" t="s">
        <v>249</v>
      </c>
      <c r="C18" s="8">
        <f>'VÝDAJE 2024'!D15</f>
        <v>500</v>
      </c>
    </row>
    <row r="19" spans="1:3" x14ac:dyDescent="0.3">
      <c r="A19" s="17">
        <v>2310</v>
      </c>
      <c r="B19" s="4" t="s">
        <v>1</v>
      </c>
      <c r="C19" s="8">
        <f>'VÝDAJE 2024'!D24</f>
        <v>1067</v>
      </c>
    </row>
    <row r="20" spans="1:3" x14ac:dyDescent="0.3">
      <c r="A20" s="17">
        <v>2321</v>
      </c>
      <c r="B20" s="4" t="s">
        <v>250</v>
      </c>
      <c r="C20" s="8">
        <f>'VÝDAJE 2024'!D35</f>
        <v>1920</v>
      </c>
    </row>
    <row r="21" spans="1:3" x14ac:dyDescent="0.3">
      <c r="A21" s="17">
        <v>3113</v>
      </c>
      <c r="B21" s="4" t="s">
        <v>11</v>
      </c>
      <c r="C21" s="8">
        <f>'VÝDAJE 2024'!D42</f>
        <v>5020</v>
      </c>
    </row>
    <row r="22" spans="1:3" x14ac:dyDescent="0.3">
      <c r="A22" s="17">
        <v>3314</v>
      </c>
      <c r="B22" s="4" t="s">
        <v>2</v>
      </c>
      <c r="C22" s="8">
        <f>'VÝDAJE 2024'!D57</f>
        <v>1721</v>
      </c>
    </row>
    <row r="23" spans="1:3" x14ac:dyDescent="0.3">
      <c r="A23" s="17">
        <v>3315</v>
      </c>
      <c r="B23" s="4" t="s">
        <v>3</v>
      </c>
      <c r="C23" s="8">
        <f>'VÝDAJE 2024'!D66</f>
        <v>715</v>
      </c>
    </row>
    <row r="24" spans="1:3" x14ac:dyDescent="0.3">
      <c r="A24" s="17">
        <v>3319</v>
      </c>
      <c r="B24" s="4" t="s">
        <v>251</v>
      </c>
      <c r="C24" s="8">
        <f>'VÝDAJE 2024'!D69</f>
        <v>500</v>
      </c>
    </row>
    <row r="25" spans="1:3" x14ac:dyDescent="0.3">
      <c r="A25" s="17">
        <v>3322</v>
      </c>
      <c r="B25" s="4" t="s">
        <v>12</v>
      </c>
      <c r="C25" s="8">
        <f>'VÝDAJE 2024'!D74</f>
        <v>1735</v>
      </c>
    </row>
    <row r="26" spans="1:3" x14ac:dyDescent="0.3">
      <c r="A26" s="17">
        <v>3349</v>
      </c>
      <c r="B26" s="4" t="s">
        <v>4</v>
      </c>
      <c r="C26" s="8">
        <f>'VÝDAJE 2024'!D79</f>
        <v>600</v>
      </c>
    </row>
    <row r="27" spans="1:3" x14ac:dyDescent="0.3">
      <c r="A27" s="17">
        <v>3419</v>
      </c>
      <c r="B27" s="4" t="s">
        <v>13</v>
      </c>
      <c r="C27" s="8">
        <f>'VÝDAJE 2024'!D82</f>
        <v>500</v>
      </c>
    </row>
    <row r="28" spans="1:3" x14ac:dyDescent="0.3">
      <c r="A28" s="17">
        <v>3421</v>
      </c>
      <c r="B28" s="4" t="s">
        <v>14</v>
      </c>
      <c r="C28" s="8">
        <f>'VÝDAJE 2024'!D90</f>
        <v>257</v>
      </c>
    </row>
    <row r="29" spans="1:3" x14ac:dyDescent="0.3">
      <c r="A29" s="17">
        <v>3612</v>
      </c>
      <c r="B29" s="4" t="s">
        <v>252</v>
      </c>
      <c r="C29" s="8">
        <f>'VÝDAJE 2024'!D100</f>
        <v>1590</v>
      </c>
    </row>
    <row r="30" spans="1:3" x14ac:dyDescent="0.3">
      <c r="A30" s="17">
        <v>3613</v>
      </c>
      <c r="B30" s="4" t="s">
        <v>5</v>
      </c>
      <c r="C30" s="8">
        <f>'VÝDAJE 2024'!D108</f>
        <v>640</v>
      </c>
    </row>
    <row r="31" spans="1:3" x14ac:dyDescent="0.3">
      <c r="A31" s="17">
        <v>3631</v>
      </c>
      <c r="B31" s="4" t="s">
        <v>15</v>
      </c>
      <c r="C31" s="8">
        <f>'VÝDAJE 2024'!D115</f>
        <v>600</v>
      </c>
    </row>
    <row r="32" spans="1:3" x14ac:dyDescent="0.3">
      <c r="A32" s="17">
        <v>3632</v>
      </c>
      <c r="B32" s="4" t="s">
        <v>6</v>
      </c>
      <c r="C32" s="8">
        <f>'VÝDAJE 2024'!D121</f>
        <v>151</v>
      </c>
    </row>
    <row r="33" spans="1:4" x14ac:dyDescent="0.3">
      <c r="A33" s="17">
        <v>3632</v>
      </c>
      <c r="B33" s="4" t="s">
        <v>16</v>
      </c>
      <c r="C33" s="8">
        <f>'VÝDAJE 2024'!D123</f>
        <v>500</v>
      </c>
    </row>
    <row r="34" spans="1:4" x14ac:dyDescent="0.3">
      <c r="A34" s="17">
        <v>3639</v>
      </c>
      <c r="B34" s="4" t="s">
        <v>253</v>
      </c>
      <c r="C34" s="8">
        <f>'VÝDAJE 2024'!D135</f>
        <v>2271</v>
      </c>
    </row>
    <row r="35" spans="1:4" x14ac:dyDescent="0.3">
      <c r="A35" s="17">
        <v>3722</v>
      </c>
      <c r="B35" s="4" t="s">
        <v>7</v>
      </c>
      <c r="C35" s="8">
        <f>'VÝDAJE 2024'!D140</f>
        <v>5900</v>
      </c>
    </row>
    <row r="36" spans="1:4" x14ac:dyDescent="0.3">
      <c r="A36" s="17">
        <v>3745</v>
      </c>
      <c r="B36" s="4" t="s">
        <v>254</v>
      </c>
      <c r="C36" s="8">
        <f>'VÝDAJE 2024'!D147</f>
        <v>275</v>
      </c>
    </row>
    <row r="37" spans="1:4" x14ac:dyDescent="0.3">
      <c r="A37" s="17">
        <v>4314</v>
      </c>
      <c r="B37" s="4" t="s">
        <v>255</v>
      </c>
      <c r="C37" s="8">
        <f>'VÝDAJE 2024'!D150</f>
        <v>118</v>
      </c>
    </row>
    <row r="38" spans="1:4" x14ac:dyDescent="0.3">
      <c r="A38" s="17">
        <v>5212</v>
      </c>
      <c r="B38" s="4" t="s">
        <v>256</v>
      </c>
      <c r="C38" s="8">
        <f>'VÝDAJE 2024'!D152</f>
        <v>1</v>
      </c>
    </row>
    <row r="39" spans="1:4" x14ac:dyDescent="0.3">
      <c r="A39" s="17">
        <v>5213</v>
      </c>
      <c r="B39" s="4" t="s">
        <v>256</v>
      </c>
      <c r="C39" s="8">
        <f>'VÝDAJE 2024'!D154</f>
        <v>120</v>
      </c>
    </row>
    <row r="40" spans="1:4" x14ac:dyDescent="0.3">
      <c r="A40" s="17">
        <v>5219</v>
      </c>
      <c r="B40" s="4" t="s">
        <v>257</v>
      </c>
      <c r="C40" s="8">
        <f>'VÝDAJE 2024'!D156</f>
        <v>100</v>
      </c>
    </row>
    <row r="41" spans="1:4" x14ac:dyDescent="0.3">
      <c r="A41" s="17">
        <v>5512</v>
      </c>
      <c r="B41" s="4" t="s">
        <v>8</v>
      </c>
      <c r="C41" s="8">
        <f>'VÝDAJE 2024'!D170</f>
        <v>877</v>
      </c>
      <c r="D41" s="1"/>
    </row>
    <row r="42" spans="1:4" x14ac:dyDescent="0.3">
      <c r="A42" s="17">
        <v>6112</v>
      </c>
      <c r="B42" s="4" t="s">
        <v>17</v>
      </c>
      <c r="C42" s="8">
        <f>'VÝDAJE 2024'!D175</f>
        <v>3150</v>
      </c>
    </row>
    <row r="43" spans="1:4" ht="15" thickBot="1" x14ac:dyDescent="0.35">
      <c r="A43" s="17">
        <v>6171</v>
      </c>
      <c r="B43" s="4" t="s">
        <v>9</v>
      </c>
      <c r="C43" s="8">
        <f>'VÝDAJE 2024'!D214</f>
        <v>14643</v>
      </c>
    </row>
    <row r="44" spans="1:4" ht="16.2" thickBot="1" x14ac:dyDescent="0.35">
      <c r="A44" s="45" t="s">
        <v>246</v>
      </c>
      <c r="B44" s="46"/>
      <c r="C44" s="47">
        <f>SUM(C16:C43)</f>
        <v>52711</v>
      </c>
      <c r="D44" s="7"/>
    </row>
    <row r="45" spans="1:4" ht="15.6" x14ac:dyDescent="0.3">
      <c r="A45" s="23" t="s">
        <v>242</v>
      </c>
      <c r="B45" s="24"/>
      <c r="C45" s="25">
        <f>C11</f>
        <v>51353</v>
      </c>
      <c r="D45" s="13"/>
    </row>
    <row r="46" spans="1:4" ht="15.6" x14ac:dyDescent="0.3">
      <c r="A46" s="26" t="s">
        <v>243</v>
      </c>
      <c r="B46" s="27"/>
      <c r="C46" s="28">
        <f>C44</f>
        <v>52711</v>
      </c>
      <c r="D46" s="7"/>
    </row>
    <row r="47" spans="1:4" ht="16.2" thickBot="1" x14ac:dyDescent="0.35">
      <c r="A47" s="50" t="s">
        <v>258</v>
      </c>
      <c r="B47" s="51"/>
      <c r="C47" s="52">
        <f>C11-C44</f>
        <v>-1358</v>
      </c>
      <c r="D47" s="7"/>
    </row>
    <row r="48" spans="1:4" ht="16.2" thickBot="1" x14ac:dyDescent="0.35">
      <c r="A48" s="32"/>
      <c r="B48" s="6"/>
      <c r="C48" s="37"/>
      <c r="D48" s="13"/>
    </row>
    <row r="49" spans="1:4" x14ac:dyDescent="0.3">
      <c r="A49" s="18">
        <v>8124</v>
      </c>
      <c r="B49" s="19" t="s">
        <v>239</v>
      </c>
      <c r="C49" s="3">
        <v>1434</v>
      </c>
      <c r="D49" s="13"/>
    </row>
    <row r="50" spans="1:4" ht="15" thickBot="1" x14ac:dyDescent="0.35">
      <c r="A50" s="20">
        <v>8115</v>
      </c>
      <c r="B50" s="21" t="s">
        <v>244</v>
      </c>
      <c r="C50" s="22">
        <f>C47-C49</f>
        <v>-2792</v>
      </c>
      <c r="D50" s="13"/>
    </row>
  </sheetData>
  <sheetProtection algorithmName="SHA-512" hashValue="+X542booVUmf9qbprY7Eznwn3DP7ixsJxMEQYSGKawB39wGtu42/jEvLwN1pHz4MB/ZAKK3qORk7Bo5ReYWWBQ==" saltValue="pzIW2AUK1+ovQyI7Kt4KDQ==" spinCount="100000" sheet="1" objects="1" scenarios="1"/>
  <mergeCells count="8">
    <mergeCell ref="A45:B45"/>
    <mergeCell ref="A46:B46"/>
    <mergeCell ref="A47:B47"/>
    <mergeCell ref="A1:C1"/>
    <mergeCell ref="A11:B11"/>
    <mergeCell ref="A44:B44"/>
    <mergeCell ref="A13:C14"/>
    <mergeCell ref="A3:C4"/>
  </mergeCells>
  <pageMargins left="0.7" right="0.7" top="0.78740157499999996" bottom="0.78740157499999996" header="0.3" footer="0.3"/>
  <pageSetup orientation="portrait" r:id="rId1"/>
  <headerFooter>
    <oddHeader>&amp;RČJ: MUNK/2387/2023/UCT-Blá</oddHeader>
    <oddFooter>&amp;L22.11.2023&amp;CStránka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 2024</vt:lpstr>
      <vt:lpstr>VÝDAJE 2024</vt:lpstr>
      <vt:lpstr>SUMÁŘ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Blahova Lucie</dc:creator>
  <cp:lastModifiedBy>Blahova Lucie</cp:lastModifiedBy>
  <cp:lastPrinted>2023-11-22T12:47:11Z</cp:lastPrinted>
  <dcterms:created xsi:type="dcterms:W3CDTF">2023-08-07T12:31:36Z</dcterms:created>
  <dcterms:modified xsi:type="dcterms:W3CDTF">2023-11-23T11:04:06Z</dcterms:modified>
</cp:coreProperties>
</file>